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ile02\gusers\celeste\Cookies\2025 cookies\"/>
    </mc:Choice>
  </mc:AlternateContent>
  <xr:revisionPtr revIDLastSave="0" documentId="8_{42E571F0-F71D-43F7-92DA-219F788046B0}" xr6:coauthVersionLast="47" xr6:coauthVersionMax="47" xr10:uidLastSave="{00000000-0000-0000-0000-000000000000}"/>
  <bookViews>
    <workbookView xWindow="-108" yWindow="-108" windowWidth="23256" windowHeight="12576" xr2:uid="{74058D8C-B12C-4355-B1B4-478BEEAA079D}"/>
  </bookViews>
  <sheets>
    <sheet name="BASIC" sheetId="1" r:id="rId1"/>
    <sheet name="ADVANCE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  <c r="F10" i="2"/>
  <c r="K9" i="2"/>
  <c r="H8" i="2"/>
  <c r="M9" i="2"/>
  <c r="L9" i="2"/>
  <c r="K6" i="2"/>
  <c r="M6" i="2"/>
  <c r="J5" i="2"/>
  <c r="H5" i="2"/>
  <c r="M5" i="2"/>
  <c r="N3" i="2"/>
  <c r="C10" i="1"/>
  <c r="F10" i="1" s="1"/>
  <c r="C9" i="1"/>
  <c r="K9" i="1" s="1"/>
  <c r="C8" i="1"/>
  <c r="G8" i="1" s="1"/>
  <c r="C7" i="1"/>
  <c r="M7" i="1" s="1"/>
  <c r="C6" i="1"/>
  <c r="K6" i="1" s="1"/>
  <c r="C5" i="1"/>
  <c r="I5" i="1" s="1"/>
  <c r="I8" i="2" l="1"/>
  <c r="J8" i="2"/>
  <c r="K8" i="2"/>
  <c r="L8" i="2"/>
  <c r="G10" i="2"/>
  <c r="M8" i="2"/>
  <c r="H10" i="2"/>
  <c r="E9" i="2"/>
  <c r="I10" i="2"/>
  <c r="M7" i="2"/>
  <c r="M12" i="2" s="1"/>
  <c r="M13" i="2" s="1"/>
  <c r="M14" i="2" s="1"/>
  <c r="F9" i="2"/>
  <c r="J10" i="2"/>
  <c r="G9" i="2"/>
  <c r="K10" i="2"/>
  <c r="E8" i="2"/>
  <c r="H9" i="2"/>
  <c r="L10" i="2"/>
  <c r="F8" i="2"/>
  <c r="I9" i="2"/>
  <c r="M10" i="2"/>
  <c r="G8" i="2"/>
  <c r="J9" i="2"/>
  <c r="E7" i="2"/>
  <c r="E6" i="2"/>
  <c r="F7" i="2"/>
  <c r="E5" i="2"/>
  <c r="F6" i="2"/>
  <c r="G7" i="2"/>
  <c r="F5" i="2"/>
  <c r="G6" i="2"/>
  <c r="H7" i="2"/>
  <c r="G5" i="2"/>
  <c r="H6" i="2"/>
  <c r="I7" i="2"/>
  <c r="I6" i="2"/>
  <c r="J7" i="2"/>
  <c r="I5" i="2"/>
  <c r="J6" i="2"/>
  <c r="K7" i="2"/>
  <c r="K5" i="2"/>
  <c r="L6" i="2"/>
  <c r="L5" i="2"/>
  <c r="E10" i="2"/>
  <c r="M10" i="1"/>
  <c r="I9" i="1"/>
  <c r="F8" i="1"/>
  <c r="J10" i="1"/>
  <c r="E10" i="1"/>
  <c r="I10" i="1"/>
  <c r="G10" i="1"/>
  <c r="L5" i="1"/>
  <c r="H5" i="1"/>
  <c r="G5" i="1"/>
  <c r="H9" i="1"/>
  <c r="J9" i="1"/>
  <c r="F5" i="1"/>
  <c r="L8" i="1"/>
  <c r="L7" i="1"/>
  <c r="E5" i="1"/>
  <c r="G7" i="1"/>
  <c r="J6" i="1"/>
  <c r="I6" i="1"/>
  <c r="F7" i="1"/>
  <c r="G6" i="1"/>
  <c r="L10" i="1"/>
  <c r="G9" i="1"/>
  <c r="I7" i="1"/>
  <c r="K7" i="1"/>
  <c r="H6" i="1"/>
  <c r="J7" i="1"/>
  <c r="E6" i="1"/>
  <c r="K10" i="1"/>
  <c r="M8" i="1"/>
  <c r="H7" i="1"/>
  <c r="K8" i="1"/>
  <c r="M5" i="1"/>
  <c r="E9" i="1"/>
  <c r="H10" i="1"/>
  <c r="J8" i="1"/>
  <c r="F6" i="1"/>
  <c r="E8" i="1"/>
  <c r="I8" i="1"/>
  <c r="K5" i="1"/>
  <c r="M6" i="1"/>
  <c r="E7" i="1"/>
  <c r="M9" i="1"/>
  <c r="H8" i="1"/>
  <c r="J5" i="1"/>
  <c r="L6" i="1"/>
  <c r="L9" i="1"/>
  <c r="F9" i="1"/>
  <c r="N8" i="2" l="1"/>
  <c r="L12" i="2"/>
  <c r="L13" i="2" s="1"/>
  <c r="L14" i="2" s="1"/>
  <c r="N10" i="2"/>
  <c r="N9" i="2"/>
  <c r="J12" i="2"/>
  <c r="J13" i="2" s="1"/>
  <c r="J14" i="2" s="1"/>
  <c r="G12" i="2"/>
  <c r="G13" i="2" s="1"/>
  <c r="G14" i="2" s="1"/>
  <c r="K12" i="2"/>
  <c r="K13" i="2" s="1"/>
  <c r="K14" i="2" s="1"/>
  <c r="H12" i="2"/>
  <c r="H13" i="2" s="1"/>
  <c r="H14" i="2" s="1"/>
  <c r="N7" i="2"/>
  <c r="F12" i="2"/>
  <c r="F13" i="2" s="1"/>
  <c r="F14" i="2" s="1"/>
  <c r="E12" i="2"/>
  <c r="N5" i="2"/>
  <c r="I12" i="2"/>
  <c r="I13" i="2" s="1"/>
  <c r="I14" i="2" s="1"/>
  <c r="N6" i="2"/>
  <c r="N5" i="1"/>
  <c r="F12" i="1"/>
  <c r="F13" i="1" s="1"/>
  <c r="F14" i="1" s="1"/>
  <c r="H12" i="1"/>
  <c r="H13" i="1" s="1"/>
  <c r="H14" i="1" s="1"/>
  <c r="N9" i="1"/>
  <c r="G12" i="1"/>
  <c r="G13" i="1" s="1"/>
  <c r="G14" i="1" s="1"/>
  <c r="N8" i="1"/>
  <c r="N7" i="1"/>
  <c r="L12" i="1"/>
  <c r="L13" i="1" s="1"/>
  <c r="L14" i="1" s="1"/>
  <c r="N10" i="1"/>
  <c r="I12" i="1"/>
  <c r="I13" i="1" s="1"/>
  <c r="I14" i="1" s="1"/>
  <c r="N6" i="1"/>
  <c r="E12" i="1"/>
  <c r="K12" i="1"/>
  <c r="K13" i="1" s="1"/>
  <c r="K14" i="1" s="1"/>
  <c r="J12" i="1"/>
  <c r="J13" i="1" s="1"/>
  <c r="J14" i="1" s="1"/>
  <c r="M12" i="1"/>
  <c r="M13" i="1" s="1"/>
  <c r="M14" i="1" s="1"/>
  <c r="E13" i="2" l="1"/>
  <c r="N12" i="2"/>
  <c r="E13" i="1"/>
  <c r="N12" i="1"/>
  <c r="E14" i="2" l="1"/>
  <c r="N14" i="2" s="1"/>
  <c r="N13" i="2"/>
  <c r="E14" i="1"/>
  <c r="N14" i="1" s="1"/>
  <c r="N13" i="1"/>
</calcChain>
</file>

<file path=xl/sharedStrings.xml><?xml version="1.0" encoding="utf-8"?>
<sst xmlns="http://schemas.openxmlformats.org/spreadsheetml/2006/main" count="54" uniqueCount="31">
  <si>
    <t>GSEOK 2025 Initial Order Calculator</t>
  </si>
  <si>
    <t>adventurefuls</t>
  </si>
  <si>
    <t>lemon ups</t>
  </si>
  <si>
    <t>trefoils</t>
  </si>
  <si>
    <t>do-si-dos</t>
  </si>
  <si>
    <t>samoas</t>
  </si>
  <si>
    <t>tagalongs</t>
  </si>
  <si>
    <t>thin mints</t>
  </si>
  <si>
    <t>s'mores</t>
  </si>
  <si>
    <t>toffee-tastic</t>
  </si>
  <si>
    <t>Total Pkgs By Level</t>
  </si>
  <si>
    <t>Daisy</t>
  </si>
  <si>
    <t>Brownie</t>
  </si>
  <si>
    <t>Junior</t>
  </si>
  <si>
    <t>Cadette</t>
  </si>
  <si>
    <t>Senior</t>
  </si>
  <si>
    <t>Ambassador</t>
  </si>
  <si>
    <t>Total Packages by Variety</t>
  </si>
  <si>
    <t>Cases by Variety (adjusted)</t>
  </si>
  <si>
    <t>Adjusted Packages by Variety</t>
  </si>
  <si>
    <t>PGA</t>
  </si>
  <si>
    <t>*PGA is 70% of final sold for each level</t>
  </si>
  <si>
    <t># of girls
selling</t>
  </si>
  <si>
    <t>*Calculation is based on ending prior year variety mix</t>
  </si>
  <si>
    <t>Instructions:</t>
  </si>
  <si>
    <t>Cells D6-D11: enter the number of girls selling on the row corresponding with their current level</t>
  </si>
  <si>
    <t>*This spreadsheet is informational only. ALL ORDERS MUST BE INPUT INTO EBUDDE by January 6, 2025.</t>
  </si>
  <si>
    <t>Cells C6-C11 are 70% of PGA by level based on prior year actuals. Adjust these cells based on prior year experience taking into consideration that your troop may have bridged.</t>
  </si>
  <si>
    <t>Adjust white cells to make initial cookie order predictions for Cookie Season 2025.</t>
  </si>
  <si>
    <t>Cells E3-M3 are GSEOK's estimated variety mix for Cookie Season 2025. Adjust these cells based on prior year experience within your own troop. N3 must equal 100%.</t>
  </si>
  <si>
    <t>Enter number of girls selling by level in the white cells (D5-D10)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</si>
</sst>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Aptos Narrow"/>
      <family val="2"/>
      <scheme val="minor"/>
    </font>
    <font>
      <sz val="10"/>
      <name val="Trebuchet MS"/>
      <family val="2"/>
    </font>
    <font>
      <sz val="11"/>
      <color theme="1"/>
      <name val="Girl Scout Text Medium"/>
      <family val="1"/>
    </font>
    <font>
      <b/>
      <sz val="11"/>
      <color theme="1"/>
      <name val="Girl Scout Text Medium"/>
      <family val="1"/>
    </font>
    <font>
      <sz val="11"/>
      <color theme="0"/>
      <name val="Girl Scout Text Medium"/>
      <family val="1"/>
    </font>
    <font>
      <b/>
      <sz val="10"/>
      <color theme="0"/>
      <name val="Girl Scout Text Medium"/>
      <family val="1"/>
    </font>
    <font>
      <b/>
      <sz val="10"/>
      <color rgb="FF2DB52D"/>
      <name val="Girl Scout Text Medium"/>
      <family val="1"/>
    </font>
    <font>
      <b/>
      <sz val="10"/>
      <color rgb="FF663300"/>
      <name val="Girl Scout Text Medium"/>
      <family val="1"/>
    </font>
    <font>
      <b/>
      <sz val="16"/>
      <color theme="1"/>
      <name val="Girl Scout Text Medium"/>
      <family val="1"/>
    </font>
    <font>
      <sz val="11"/>
      <color theme="1"/>
      <name val="Aptos Narrow"/>
      <family val="2"/>
      <scheme val="minor"/>
    </font>
    <font>
      <sz val="11"/>
      <color rgb="FFFF0000"/>
      <name val="Girl Scout Text Medium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DB52D"/>
        <bgColor indexed="64"/>
      </patternFill>
    </fill>
    <fill>
      <patternFill patternType="solid">
        <fgColor rgb="FF9E5122"/>
        <bgColor indexed="64"/>
      </patternFill>
    </fill>
    <fill>
      <patternFill patternType="solid">
        <fgColor rgb="FFFF7111"/>
        <bgColor indexed="64"/>
      </patternFill>
    </fill>
    <fill>
      <patternFill patternType="solid">
        <fgColor rgb="FFECDFB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9" fontId="5" fillId="6" borderId="10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49" fontId="5" fillId="8" borderId="10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5" fillId="10" borderId="10" xfId="0" applyNumberFormat="1" applyFont="1" applyFill="1" applyBorder="1" applyAlignment="1">
      <alignment horizontal="center" vertical="center"/>
    </xf>
    <xf numFmtId="49" fontId="7" fillId="11" borderId="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12" borderId="13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164" fontId="2" fillId="4" borderId="0" xfId="2" applyNumberFormat="1" applyFont="1" applyFill="1" applyAlignment="1">
      <alignment horizontal="center"/>
    </xf>
    <xf numFmtId="0" fontId="10" fillId="0" borderId="0" xfId="0" applyFont="1"/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3" xfId="1" xr:uid="{9DDDEBD5-D93F-4455-894D-16D8642EBC29}"/>
    <cellStyle name="Percent" xfId="2" builtinId="5"/>
  </cellStyles>
  <dxfs count="0"/>
  <tableStyles count="0" defaultTableStyle="TableStyleMedium2" defaultPivotStyle="PivotStyleLight16"/>
  <colors>
    <mruColors>
      <color rgb="FFECDFBE"/>
      <color rgb="FFF0E1B6"/>
      <color rgb="FFFF0066"/>
      <color rgb="FF663300"/>
      <color rgb="FFFF7111"/>
      <color rgb="FF2DB52D"/>
      <color rgb="FF9E5122"/>
      <color rgb="FF33CC33"/>
      <color rgb="FFFF6600"/>
      <color rgb="FFEFD8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66676</xdr:colOff>
      <xdr:row>14</xdr:row>
      <xdr:rowOff>19051</xdr:rowOff>
    </xdr:from>
    <xdr:to>
      <xdr:col>4</xdr:col>
      <xdr:colOff>866775</xdr:colOff>
      <xdr:row>18</xdr:row>
      <xdr:rowOff>66675</xdr:rowOff>
    </xdr:to>
    <xdr:pic>
      <xdr:nvPicPr>
        <xdr:cNvPr id="2" name="Picture 1" descr="Meet the Cookies | Girl Scouts">
          <a:extLst>
            <a:ext uri="{FF2B5EF4-FFF2-40B4-BE49-F238E27FC236}">
              <a16:creationId xmlns:a16="http://schemas.microsoft.com/office/drawing/2014/main" id="{FAFA3742-5A40-B7A7-894B-0D9FE390C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1" y="2886076"/>
          <a:ext cx="800099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14</xdr:row>
      <xdr:rowOff>19050</xdr:rowOff>
    </xdr:from>
    <xdr:to>
      <xdr:col>5</xdr:col>
      <xdr:colOff>800101</xdr:colOff>
      <xdr:row>18</xdr:row>
      <xdr:rowOff>66675</xdr:rowOff>
    </xdr:to>
    <xdr:pic>
      <xdr:nvPicPr>
        <xdr:cNvPr id="3" name="Picture 2" descr="Meet the Cookies | Girl Scouts">
          <a:extLst>
            <a:ext uri="{FF2B5EF4-FFF2-40B4-BE49-F238E27FC236}">
              <a16:creationId xmlns:a16="http://schemas.microsoft.com/office/drawing/2014/main" id="{E336EA5E-FAFE-52EC-8E79-68013C138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6" y="2886075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9525</xdr:rowOff>
    </xdr:from>
    <xdr:to>
      <xdr:col>6</xdr:col>
      <xdr:colOff>809625</xdr:colOff>
      <xdr:row>18</xdr:row>
      <xdr:rowOff>66675</xdr:rowOff>
    </xdr:to>
    <xdr:pic>
      <xdr:nvPicPr>
        <xdr:cNvPr id="4" name="Picture 3" descr="Meet the Cookies | Girl Scouts">
          <a:extLst>
            <a:ext uri="{FF2B5EF4-FFF2-40B4-BE49-F238E27FC236}">
              <a16:creationId xmlns:a16="http://schemas.microsoft.com/office/drawing/2014/main" id="{CF2A2936-6D6A-A8FE-6329-A0728B238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8765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809625</xdr:colOff>
      <xdr:row>18</xdr:row>
      <xdr:rowOff>66675</xdr:rowOff>
    </xdr:to>
    <xdr:pic>
      <xdr:nvPicPr>
        <xdr:cNvPr id="5" name="Picture 4" descr="Meet the Cookies | Girl Scouts">
          <a:extLst>
            <a:ext uri="{FF2B5EF4-FFF2-40B4-BE49-F238E27FC236}">
              <a16:creationId xmlns:a16="http://schemas.microsoft.com/office/drawing/2014/main" id="{48F07B97-B34A-910C-1D1E-B97C35102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28765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9526</xdr:colOff>
      <xdr:row>14</xdr:row>
      <xdr:rowOff>9526</xdr:rowOff>
    </xdr:from>
    <xdr:to>
      <xdr:col>9</xdr:col>
      <xdr:colOff>0</xdr:colOff>
      <xdr:row>18</xdr:row>
      <xdr:rowOff>66675</xdr:rowOff>
    </xdr:to>
    <xdr:pic>
      <xdr:nvPicPr>
        <xdr:cNvPr id="6" name="Picture 5" descr="Meet the Cookies | Girl Scouts">
          <a:extLst>
            <a:ext uri="{FF2B5EF4-FFF2-40B4-BE49-F238E27FC236}">
              <a16:creationId xmlns:a16="http://schemas.microsoft.com/office/drawing/2014/main" id="{5BA9400A-938C-D555-F0A8-39466A12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6" y="2876551"/>
          <a:ext cx="809624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14</xdr:row>
      <xdr:rowOff>9525</xdr:rowOff>
    </xdr:from>
    <xdr:to>
      <xdr:col>10</xdr:col>
      <xdr:colOff>0</xdr:colOff>
      <xdr:row>18</xdr:row>
      <xdr:rowOff>66675</xdr:rowOff>
    </xdr:to>
    <xdr:pic>
      <xdr:nvPicPr>
        <xdr:cNvPr id="7" name="Picture 6" descr="Meet the Cookies | Girl Scouts">
          <a:extLst>
            <a:ext uri="{FF2B5EF4-FFF2-40B4-BE49-F238E27FC236}">
              <a16:creationId xmlns:a16="http://schemas.microsoft.com/office/drawing/2014/main" id="{56512832-A6BF-5DE2-0A8A-7F0F16449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8765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14</xdr:row>
      <xdr:rowOff>9525</xdr:rowOff>
    </xdr:from>
    <xdr:to>
      <xdr:col>11</xdr:col>
      <xdr:colOff>0</xdr:colOff>
      <xdr:row>18</xdr:row>
      <xdr:rowOff>66675</xdr:rowOff>
    </xdr:to>
    <xdr:pic>
      <xdr:nvPicPr>
        <xdr:cNvPr id="8" name="Picture 7" descr="Meet the Cookies | Girl Scouts">
          <a:extLst>
            <a:ext uri="{FF2B5EF4-FFF2-40B4-BE49-F238E27FC236}">
              <a16:creationId xmlns:a16="http://schemas.microsoft.com/office/drawing/2014/main" id="{A4C964D0-00C8-33ED-021A-6F0ED9BD5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8765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14</xdr:row>
      <xdr:rowOff>9525</xdr:rowOff>
    </xdr:from>
    <xdr:to>
      <xdr:col>12</xdr:col>
      <xdr:colOff>0</xdr:colOff>
      <xdr:row>18</xdr:row>
      <xdr:rowOff>66675</xdr:rowOff>
    </xdr:to>
    <xdr:pic>
      <xdr:nvPicPr>
        <xdr:cNvPr id="9" name="Picture 8" descr="Meet the Cookies | Girl Scouts">
          <a:extLst>
            <a:ext uri="{FF2B5EF4-FFF2-40B4-BE49-F238E27FC236}">
              <a16:creationId xmlns:a16="http://schemas.microsoft.com/office/drawing/2014/main" id="{093F86A8-0A7A-8AB9-896D-A0C2C424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28765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14</xdr:row>
      <xdr:rowOff>9525</xdr:rowOff>
    </xdr:from>
    <xdr:to>
      <xdr:col>13</xdr:col>
      <xdr:colOff>0</xdr:colOff>
      <xdr:row>18</xdr:row>
      <xdr:rowOff>66675</xdr:rowOff>
    </xdr:to>
    <xdr:pic>
      <xdr:nvPicPr>
        <xdr:cNvPr id="10" name="Picture 9" descr="Meet the Cookies | Girl Scouts">
          <a:extLst>
            <a:ext uri="{FF2B5EF4-FFF2-40B4-BE49-F238E27FC236}">
              <a16:creationId xmlns:a16="http://schemas.microsoft.com/office/drawing/2014/main" id="{4E35E7D3-A092-3BB5-67E3-BEA03158F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8765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95723</xdr:colOff>
      <xdr:row>1</xdr:row>
      <xdr:rowOff>123825</xdr:rowOff>
    </xdr:from>
    <xdr:to>
      <xdr:col>1</xdr:col>
      <xdr:colOff>1219175</xdr:colOff>
      <xdr:row>7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34EDF30-7A9F-8490-5588-057A9BCE3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3" y="352425"/>
          <a:ext cx="1247277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66676</xdr:colOff>
      <xdr:row>14</xdr:row>
      <xdr:rowOff>19051</xdr:rowOff>
    </xdr:from>
    <xdr:to>
      <xdr:col>4</xdr:col>
      <xdr:colOff>866775</xdr:colOff>
      <xdr:row>18</xdr:row>
      <xdr:rowOff>66675</xdr:rowOff>
    </xdr:to>
    <xdr:pic>
      <xdr:nvPicPr>
        <xdr:cNvPr id="2" name="Picture 1" descr="Meet the Cookies | Girl Scouts">
          <a:extLst>
            <a:ext uri="{FF2B5EF4-FFF2-40B4-BE49-F238E27FC236}">
              <a16:creationId xmlns:a16="http://schemas.microsoft.com/office/drawing/2014/main" id="{1AECC0EF-37C6-4C27-BF6E-351B07AF9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3067051"/>
          <a:ext cx="800099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14</xdr:row>
      <xdr:rowOff>19050</xdr:rowOff>
    </xdr:from>
    <xdr:to>
      <xdr:col>5</xdr:col>
      <xdr:colOff>800101</xdr:colOff>
      <xdr:row>18</xdr:row>
      <xdr:rowOff>66675</xdr:rowOff>
    </xdr:to>
    <xdr:pic>
      <xdr:nvPicPr>
        <xdr:cNvPr id="3" name="Picture 2" descr="Meet the Cookies | Girl Scouts">
          <a:extLst>
            <a:ext uri="{FF2B5EF4-FFF2-40B4-BE49-F238E27FC236}">
              <a16:creationId xmlns:a16="http://schemas.microsoft.com/office/drawing/2014/main" id="{5BB6C091-5547-470F-8B23-271CA60D3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1" y="306705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9525</xdr:rowOff>
    </xdr:from>
    <xdr:to>
      <xdr:col>6</xdr:col>
      <xdr:colOff>809625</xdr:colOff>
      <xdr:row>18</xdr:row>
      <xdr:rowOff>66675</xdr:rowOff>
    </xdr:to>
    <xdr:pic>
      <xdr:nvPicPr>
        <xdr:cNvPr id="4" name="Picture 3" descr="Meet the Cookies | Girl Scouts">
          <a:extLst>
            <a:ext uri="{FF2B5EF4-FFF2-40B4-BE49-F238E27FC236}">
              <a16:creationId xmlns:a16="http://schemas.microsoft.com/office/drawing/2014/main" id="{BE0E9F48-6C48-46FC-9F39-02C0E706D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0575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809625</xdr:colOff>
      <xdr:row>18</xdr:row>
      <xdr:rowOff>66675</xdr:rowOff>
    </xdr:to>
    <xdr:pic>
      <xdr:nvPicPr>
        <xdr:cNvPr id="5" name="Picture 4" descr="Meet the Cookies | Girl Scouts">
          <a:extLst>
            <a:ext uri="{FF2B5EF4-FFF2-40B4-BE49-F238E27FC236}">
              <a16:creationId xmlns:a16="http://schemas.microsoft.com/office/drawing/2014/main" id="{151AE198-A12C-48EC-B872-5AE7EE366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0575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9526</xdr:colOff>
      <xdr:row>14</xdr:row>
      <xdr:rowOff>9526</xdr:rowOff>
    </xdr:from>
    <xdr:to>
      <xdr:col>9</xdr:col>
      <xdr:colOff>0</xdr:colOff>
      <xdr:row>18</xdr:row>
      <xdr:rowOff>66675</xdr:rowOff>
    </xdr:to>
    <xdr:pic>
      <xdr:nvPicPr>
        <xdr:cNvPr id="6" name="Picture 5" descr="Meet the Cookies | Girl Scouts">
          <a:extLst>
            <a:ext uri="{FF2B5EF4-FFF2-40B4-BE49-F238E27FC236}">
              <a16:creationId xmlns:a16="http://schemas.microsoft.com/office/drawing/2014/main" id="{8A5022FF-4420-4EC3-8619-EBDB9A1F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6" y="3057526"/>
          <a:ext cx="809624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14</xdr:row>
      <xdr:rowOff>9525</xdr:rowOff>
    </xdr:from>
    <xdr:to>
      <xdr:col>10</xdr:col>
      <xdr:colOff>0</xdr:colOff>
      <xdr:row>18</xdr:row>
      <xdr:rowOff>66675</xdr:rowOff>
    </xdr:to>
    <xdr:pic>
      <xdr:nvPicPr>
        <xdr:cNvPr id="7" name="Picture 6" descr="Meet the Cookies | Girl Scouts">
          <a:extLst>
            <a:ext uri="{FF2B5EF4-FFF2-40B4-BE49-F238E27FC236}">
              <a16:creationId xmlns:a16="http://schemas.microsoft.com/office/drawing/2014/main" id="{EE608963-E172-4D8A-94DF-75D98D2A7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30575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14</xdr:row>
      <xdr:rowOff>9525</xdr:rowOff>
    </xdr:from>
    <xdr:to>
      <xdr:col>11</xdr:col>
      <xdr:colOff>0</xdr:colOff>
      <xdr:row>18</xdr:row>
      <xdr:rowOff>66675</xdr:rowOff>
    </xdr:to>
    <xdr:pic>
      <xdr:nvPicPr>
        <xdr:cNvPr id="8" name="Picture 7" descr="Meet the Cookies | Girl Scouts">
          <a:extLst>
            <a:ext uri="{FF2B5EF4-FFF2-40B4-BE49-F238E27FC236}">
              <a16:creationId xmlns:a16="http://schemas.microsoft.com/office/drawing/2014/main" id="{31C84C2C-84E2-4A71-86A4-CE49268C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30575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14</xdr:row>
      <xdr:rowOff>9525</xdr:rowOff>
    </xdr:from>
    <xdr:to>
      <xdr:col>12</xdr:col>
      <xdr:colOff>0</xdr:colOff>
      <xdr:row>18</xdr:row>
      <xdr:rowOff>66675</xdr:rowOff>
    </xdr:to>
    <xdr:pic>
      <xdr:nvPicPr>
        <xdr:cNvPr id="9" name="Picture 8" descr="Meet the Cookies | Girl Scouts">
          <a:extLst>
            <a:ext uri="{FF2B5EF4-FFF2-40B4-BE49-F238E27FC236}">
              <a16:creationId xmlns:a16="http://schemas.microsoft.com/office/drawing/2014/main" id="{D1F29F60-1768-4FD5-8993-E04FF8BF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0575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14</xdr:row>
      <xdr:rowOff>9525</xdr:rowOff>
    </xdr:from>
    <xdr:to>
      <xdr:col>13</xdr:col>
      <xdr:colOff>0</xdr:colOff>
      <xdr:row>18</xdr:row>
      <xdr:rowOff>66675</xdr:rowOff>
    </xdr:to>
    <xdr:pic>
      <xdr:nvPicPr>
        <xdr:cNvPr id="10" name="Picture 9" descr="Meet the Cookies | Girl Scouts">
          <a:extLst>
            <a:ext uri="{FF2B5EF4-FFF2-40B4-BE49-F238E27FC236}">
              <a16:creationId xmlns:a16="http://schemas.microsoft.com/office/drawing/2014/main" id="{C7F44FAB-07AB-40BD-A9B2-37629E98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30575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95723</xdr:colOff>
      <xdr:row>1</xdr:row>
      <xdr:rowOff>123825</xdr:rowOff>
    </xdr:from>
    <xdr:to>
      <xdr:col>1</xdr:col>
      <xdr:colOff>819125</xdr:colOff>
      <xdr:row>8</xdr:row>
      <xdr:rowOff>142875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235F6FD-199B-43AB-8041-52344A7F7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3" y="352425"/>
          <a:ext cx="1247277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5991-4AB3-4D40-AC11-F196E2889F49}">
  <dimension ref="A1:N26"/>
  <sheetViews>
    <sheetView showGridLines="0" tabSelected="1" showRuler="0" zoomScaleNormal="100" workbookViewId="0">
      <selection activeCell="I34" sqref="I34"/>
    </sheetView>
  </sheetViews>
  <sheetFormatPr defaultColWidth="9.109375" defaultRowHeight="13.8"/>
  <cols>
    <col min="1" max="1" width="1.88671875" style="1" customWidth="1"/>
    <col min="2" max="2" width="25.5546875" style="1" customWidth="1"/>
    <col min="3" max="3" width="2.5546875" style="1" customWidth="1"/>
    <col min="4" max="4" width="10.6640625" style="1" bestFit="1" customWidth="1"/>
    <col min="5" max="5" width="14.33203125" style="1" customWidth="1"/>
    <col min="6" max="13" width="12.33203125" style="1" customWidth="1"/>
    <col min="14" max="14" width="13.33203125" style="1" customWidth="1"/>
    <col min="15" max="15" width="18.5546875" style="1" bestFit="1" customWidth="1"/>
    <col min="16" max="16" width="9.109375" style="1"/>
    <col min="17" max="17" width="8.88671875" style="1" bestFit="1" customWidth="1"/>
    <col min="18" max="16384" width="9.109375" style="1"/>
  </cols>
  <sheetData>
    <row r="1" spans="1:14" ht="18" customHeight="1">
      <c r="A1" s="43" t="s">
        <v>0</v>
      </c>
      <c r="B1" s="43"/>
      <c r="C1" s="43"/>
      <c r="D1" s="43"/>
      <c r="E1" s="43"/>
      <c r="F1" s="43"/>
      <c r="G1" s="43"/>
    </row>
    <row r="2" spans="1:14" ht="18" customHeight="1">
      <c r="A2" s="43"/>
      <c r="B2" s="43"/>
      <c r="C2" s="43"/>
      <c r="D2" s="43"/>
      <c r="E2" s="43"/>
      <c r="F2" s="43"/>
      <c r="G2" s="43"/>
    </row>
    <row r="3" spans="1:14" ht="14.4" thickBot="1">
      <c r="E3" s="27">
        <v>0.09</v>
      </c>
      <c r="F3" s="27">
        <v>7.0000000000000007E-2</v>
      </c>
      <c r="G3" s="27">
        <v>6.5000000000000002E-2</v>
      </c>
      <c r="H3" s="27">
        <v>0.09</v>
      </c>
      <c r="I3" s="27">
        <v>0.2</v>
      </c>
      <c r="J3" s="27">
        <v>0.14000000000000001</v>
      </c>
      <c r="K3" s="27">
        <v>0.27</v>
      </c>
      <c r="L3" s="27">
        <v>0.05</v>
      </c>
      <c r="M3" s="27">
        <v>2.5000000000000001E-2</v>
      </c>
      <c r="N3" s="24"/>
    </row>
    <row r="4" spans="1:14" ht="28.2" thickBot="1">
      <c r="D4" s="4" t="s">
        <v>22</v>
      </c>
      <c r="E4" s="17" t="s">
        <v>1</v>
      </c>
      <c r="F4" s="15" t="s">
        <v>2</v>
      </c>
      <c r="G4" s="9" t="s">
        <v>3</v>
      </c>
      <c r="H4" s="16" t="s">
        <v>4</v>
      </c>
      <c r="I4" s="10" t="s">
        <v>5</v>
      </c>
      <c r="J4" s="11" t="s">
        <v>6</v>
      </c>
      <c r="K4" s="12" t="s">
        <v>7</v>
      </c>
      <c r="L4" s="13" t="s">
        <v>8</v>
      </c>
      <c r="M4" s="14" t="s">
        <v>9</v>
      </c>
      <c r="N4" s="19" t="s">
        <v>10</v>
      </c>
    </row>
    <row r="5" spans="1:14">
      <c r="B5" s="6" t="s">
        <v>11</v>
      </c>
      <c r="C5" s="3">
        <f>0.7*334</f>
        <v>233.79999999999998</v>
      </c>
      <c r="D5" s="41">
        <v>0</v>
      </c>
      <c r="E5" s="29">
        <f t="shared" ref="E5:E10" si="0">ROUND(($D5*$C5)*E$3,0)</f>
        <v>0</v>
      </c>
      <c r="F5" s="29">
        <f t="shared" ref="F5:M5" si="1">ROUND(($D$5*$C$5)*F3,0)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30">
        <f t="shared" ref="N5:N10" si="2">SUM(E5:M5)</f>
        <v>0</v>
      </c>
    </row>
    <row r="6" spans="1:14">
      <c r="B6" s="6" t="s">
        <v>12</v>
      </c>
      <c r="C6" s="3">
        <f>401*0.7</f>
        <v>280.7</v>
      </c>
      <c r="D6" s="18">
        <v>0</v>
      </c>
      <c r="E6" s="29">
        <f t="shared" si="0"/>
        <v>0</v>
      </c>
      <c r="F6" s="29">
        <f t="shared" ref="F6:M10" si="3">ROUND(($D6*$C6)*F$3,0)</f>
        <v>0</v>
      </c>
      <c r="G6" s="29">
        <f t="shared" si="3"/>
        <v>0</v>
      </c>
      <c r="H6" s="29">
        <f t="shared" si="3"/>
        <v>0</v>
      </c>
      <c r="I6" s="29">
        <f t="shared" si="3"/>
        <v>0</v>
      </c>
      <c r="J6" s="29">
        <f t="shared" si="3"/>
        <v>0</v>
      </c>
      <c r="K6" s="29">
        <f t="shared" si="3"/>
        <v>0</v>
      </c>
      <c r="L6" s="29">
        <f t="shared" si="3"/>
        <v>0</v>
      </c>
      <c r="M6" s="29">
        <f t="shared" si="3"/>
        <v>0</v>
      </c>
      <c r="N6" s="30">
        <f t="shared" si="2"/>
        <v>0</v>
      </c>
    </row>
    <row r="7" spans="1:14">
      <c r="B7" s="6" t="s">
        <v>13</v>
      </c>
      <c r="C7" s="3">
        <f>412*0.7</f>
        <v>288.39999999999998</v>
      </c>
      <c r="D7" s="18">
        <v>0</v>
      </c>
      <c r="E7" s="29">
        <f t="shared" si="0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30">
        <f t="shared" si="2"/>
        <v>0</v>
      </c>
    </row>
    <row r="8" spans="1:14">
      <c r="B8" s="6" t="s">
        <v>14</v>
      </c>
      <c r="C8" s="3">
        <f>438*0.7</f>
        <v>306.59999999999997</v>
      </c>
      <c r="D8" s="18">
        <v>0</v>
      </c>
      <c r="E8" s="29">
        <f t="shared" si="0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30">
        <f t="shared" si="2"/>
        <v>0</v>
      </c>
    </row>
    <row r="9" spans="1:14">
      <c r="B9" s="6" t="s">
        <v>15</v>
      </c>
      <c r="C9" s="3">
        <f>463*0.7</f>
        <v>324.09999999999997</v>
      </c>
      <c r="D9" s="18">
        <v>0</v>
      </c>
      <c r="E9" s="29">
        <f t="shared" si="0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30">
        <f t="shared" si="2"/>
        <v>0</v>
      </c>
    </row>
    <row r="10" spans="1:14" ht="14.4" thickBot="1">
      <c r="B10" s="6" t="s">
        <v>16</v>
      </c>
      <c r="C10" s="3">
        <f>350*0.7</f>
        <v>244.99999999999997</v>
      </c>
      <c r="D10" s="5">
        <v>0</v>
      </c>
      <c r="E10" s="31">
        <f t="shared" si="0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3">
        <f t="shared" si="2"/>
        <v>0</v>
      </c>
    </row>
    <row r="12" spans="1:14" hidden="1">
      <c r="C12" s="2"/>
      <c r="D12" s="6" t="s">
        <v>17</v>
      </c>
      <c r="E12" s="20">
        <f>SUM(E5:E11)</f>
        <v>0</v>
      </c>
      <c r="F12" s="21">
        <f t="shared" ref="F12:M12" si="4">SUM(F5:F11)</f>
        <v>0</v>
      </c>
      <c r="G12" s="21">
        <f t="shared" si="4"/>
        <v>0</v>
      </c>
      <c r="H12" s="21">
        <f t="shared" si="4"/>
        <v>0</v>
      </c>
      <c r="I12" s="21">
        <f t="shared" si="4"/>
        <v>0</v>
      </c>
      <c r="J12" s="21">
        <f t="shared" si="4"/>
        <v>0</v>
      </c>
      <c r="K12" s="21">
        <f t="shared" si="4"/>
        <v>0</v>
      </c>
      <c r="L12" s="21">
        <f t="shared" si="4"/>
        <v>0</v>
      </c>
      <c r="M12" s="21">
        <f t="shared" si="4"/>
        <v>0</v>
      </c>
      <c r="N12" s="18">
        <f>SUM(E12:M12)</f>
        <v>0</v>
      </c>
    </row>
    <row r="13" spans="1:14" ht="14.4" hidden="1" thickBot="1">
      <c r="C13" s="2"/>
      <c r="D13" s="6" t="s">
        <v>18</v>
      </c>
      <c r="E13" s="22">
        <f>ROUND(E12/12,0)</f>
        <v>0</v>
      </c>
      <c r="F13" s="23">
        <f t="shared" ref="F13:M13" si="5">ROUND(F12/12,0)</f>
        <v>0</v>
      </c>
      <c r="G13" s="23">
        <f t="shared" si="5"/>
        <v>0</v>
      </c>
      <c r="H13" s="23">
        <f t="shared" si="5"/>
        <v>0</v>
      </c>
      <c r="I13" s="23">
        <f t="shared" si="5"/>
        <v>0</v>
      </c>
      <c r="J13" s="23">
        <f t="shared" si="5"/>
        <v>0</v>
      </c>
      <c r="K13" s="23">
        <f t="shared" si="5"/>
        <v>0</v>
      </c>
      <c r="L13" s="23">
        <f t="shared" si="5"/>
        <v>0</v>
      </c>
      <c r="M13" s="23">
        <f t="shared" si="5"/>
        <v>0</v>
      </c>
      <c r="N13" s="5">
        <f>SUM(E13:M13)</f>
        <v>0</v>
      </c>
    </row>
    <row r="14" spans="1:14" ht="14.4" thickBot="1">
      <c r="C14" s="2"/>
      <c r="D14" s="6" t="s">
        <v>19</v>
      </c>
      <c r="E14" s="38">
        <f>E13*12</f>
        <v>0</v>
      </c>
      <c r="F14" s="39">
        <f t="shared" ref="F14:M14" si="6">F13*12</f>
        <v>0</v>
      </c>
      <c r="G14" s="39">
        <f t="shared" si="6"/>
        <v>0</v>
      </c>
      <c r="H14" s="39">
        <f t="shared" si="6"/>
        <v>0</v>
      </c>
      <c r="I14" s="39">
        <f t="shared" si="6"/>
        <v>0</v>
      </c>
      <c r="J14" s="39">
        <f t="shared" si="6"/>
        <v>0</v>
      </c>
      <c r="K14" s="39">
        <f t="shared" si="6"/>
        <v>0</v>
      </c>
      <c r="L14" s="39">
        <f t="shared" si="6"/>
        <v>0</v>
      </c>
      <c r="M14" s="39">
        <f t="shared" si="6"/>
        <v>0</v>
      </c>
      <c r="N14" s="40">
        <f>SUM(E14:M14)</f>
        <v>0</v>
      </c>
    </row>
    <row r="15" spans="1:14" ht="14.4">
      <c r="G15"/>
      <c r="H15"/>
    </row>
    <row r="16" spans="1:14" ht="14.4">
      <c r="F16"/>
    </row>
    <row r="17" spans="2:14" ht="14.4">
      <c r="K17"/>
    </row>
    <row r="20" spans="2:14">
      <c r="B20" s="6" t="s">
        <v>24</v>
      </c>
      <c r="C20" s="1" t="s">
        <v>30</v>
      </c>
    </row>
    <row r="21" spans="2:14" ht="14.4">
      <c r="N21"/>
    </row>
    <row r="22" spans="2:14" ht="14.4">
      <c r="C22" s="1" t="s">
        <v>21</v>
      </c>
      <c r="H22"/>
      <c r="J22"/>
    </row>
    <row r="23" spans="2:14" ht="14.4">
      <c r="C23" s="1" t="s">
        <v>23</v>
      </c>
      <c r="L23"/>
    </row>
    <row r="26" spans="2:14">
      <c r="C26" s="28" t="s">
        <v>26</v>
      </c>
    </row>
  </sheetData>
  <protectedRanges>
    <protectedRange sqref="D5:D10" name="Range1"/>
  </protectedRanges>
  <mergeCells count="1">
    <mergeCell ref="A1:G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35C68-D122-49A5-A18C-EF6BCB35CDF5}">
  <dimension ref="A1:N27"/>
  <sheetViews>
    <sheetView showGridLines="0" workbookViewId="0">
      <selection activeCell="G37" sqref="G37"/>
    </sheetView>
  </sheetViews>
  <sheetFormatPr defaultColWidth="9.109375" defaultRowHeight="13.8"/>
  <cols>
    <col min="1" max="1" width="7.88671875" style="1" customWidth="1"/>
    <col min="2" max="2" width="19.5546875" style="1" customWidth="1"/>
    <col min="3" max="3" width="9.5546875" style="1" customWidth="1"/>
    <col min="4" max="4" width="10.6640625" style="1" bestFit="1" customWidth="1"/>
    <col min="5" max="5" width="14.33203125" style="1" customWidth="1"/>
    <col min="6" max="13" width="12.33203125" style="1" customWidth="1"/>
    <col min="14" max="14" width="13.33203125" style="1" customWidth="1"/>
    <col min="15" max="15" width="18.5546875" style="1" bestFit="1" customWidth="1"/>
    <col min="16" max="16" width="9.109375" style="1"/>
    <col min="17" max="17" width="8.88671875" style="1" bestFit="1" customWidth="1"/>
    <col min="18" max="16384" width="9.109375" style="1"/>
  </cols>
  <sheetData>
    <row r="1" spans="1:14" ht="18" customHeight="1">
      <c r="A1" s="43" t="s">
        <v>0</v>
      </c>
      <c r="B1" s="43"/>
      <c r="C1" s="43"/>
      <c r="D1" s="43"/>
      <c r="E1" s="43"/>
      <c r="F1" s="43"/>
      <c r="G1" s="43"/>
    </row>
    <row r="2" spans="1:14" ht="18" customHeight="1">
      <c r="A2" s="43"/>
      <c r="B2" s="43"/>
      <c r="C2" s="43"/>
      <c r="D2" s="43"/>
      <c r="E2" s="43"/>
      <c r="F2" s="43"/>
      <c r="G2" s="43"/>
    </row>
    <row r="3" spans="1:14" s="25" customFormat="1" ht="14.4" thickBot="1">
      <c r="E3" s="42">
        <v>0.09</v>
      </c>
      <c r="F3" s="42">
        <v>7.0000000000000007E-2</v>
      </c>
      <c r="G3" s="42">
        <v>6.5000000000000002E-2</v>
      </c>
      <c r="H3" s="42">
        <v>0.09</v>
      </c>
      <c r="I3" s="42">
        <v>0.2</v>
      </c>
      <c r="J3" s="42">
        <v>0.14000000000000001</v>
      </c>
      <c r="K3" s="42">
        <v>0.27</v>
      </c>
      <c r="L3" s="42">
        <v>0.05</v>
      </c>
      <c r="M3" s="42">
        <v>2.5000000000000001E-2</v>
      </c>
      <c r="N3" s="26">
        <f>SUM(E3:M3)</f>
        <v>1</v>
      </c>
    </row>
    <row r="4" spans="1:14" ht="28.2" thickBot="1">
      <c r="C4" s="4" t="s">
        <v>20</v>
      </c>
      <c r="D4" s="4" t="s">
        <v>22</v>
      </c>
      <c r="E4" s="17" t="s">
        <v>1</v>
      </c>
      <c r="F4" s="15" t="s">
        <v>2</v>
      </c>
      <c r="G4" s="9" t="s">
        <v>3</v>
      </c>
      <c r="H4" s="16" t="s">
        <v>4</v>
      </c>
      <c r="I4" s="10" t="s">
        <v>5</v>
      </c>
      <c r="J4" s="11" t="s">
        <v>6</v>
      </c>
      <c r="K4" s="12" t="s">
        <v>7</v>
      </c>
      <c r="L4" s="13" t="s">
        <v>8</v>
      </c>
      <c r="M4" s="14" t="s">
        <v>9</v>
      </c>
      <c r="N4" s="19" t="s">
        <v>10</v>
      </c>
    </row>
    <row r="5" spans="1:14">
      <c r="B5" s="6" t="s">
        <v>11</v>
      </c>
      <c r="C5" s="41">
        <v>233.79999999999998</v>
      </c>
      <c r="D5" s="41">
        <v>0</v>
      </c>
      <c r="E5" s="29">
        <f t="shared" ref="E5:M10" si="0">ROUND(($D5*$C5)*E$3,0)</f>
        <v>0</v>
      </c>
      <c r="F5" s="29">
        <f t="shared" ref="F5:M5" si="1">ROUND(($D$5*$C$5)*F3,0)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30">
        <f t="shared" ref="N5:N10" si="2">SUM(E5:M5)</f>
        <v>0</v>
      </c>
    </row>
    <row r="6" spans="1:14">
      <c r="B6" s="6" t="s">
        <v>12</v>
      </c>
      <c r="C6" s="18">
        <v>280.7</v>
      </c>
      <c r="D6" s="18">
        <v>0</v>
      </c>
      <c r="E6" s="29">
        <f t="shared" si="0"/>
        <v>0</v>
      </c>
      <c r="F6" s="29">
        <f t="shared" si="0"/>
        <v>0</v>
      </c>
      <c r="G6" s="29">
        <f t="shared" si="0"/>
        <v>0</v>
      </c>
      <c r="H6" s="29">
        <f t="shared" si="0"/>
        <v>0</v>
      </c>
      <c r="I6" s="29">
        <f t="shared" si="0"/>
        <v>0</v>
      </c>
      <c r="J6" s="29">
        <f t="shared" si="0"/>
        <v>0</v>
      </c>
      <c r="K6" s="29">
        <f t="shared" si="0"/>
        <v>0</v>
      </c>
      <c r="L6" s="29">
        <f t="shared" si="0"/>
        <v>0</v>
      </c>
      <c r="M6" s="29">
        <f t="shared" si="0"/>
        <v>0</v>
      </c>
      <c r="N6" s="30">
        <f t="shared" si="2"/>
        <v>0</v>
      </c>
    </row>
    <row r="7" spans="1:14">
      <c r="B7" s="6" t="s">
        <v>13</v>
      </c>
      <c r="C7" s="18">
        <v>288.39999999999998</v>
      </c>
      <c r="D7" s="18"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30">
        <f t="shared" si="2"/>
        <v>0</v>
      </c>
    </row>
    <row r="8" spans="1:14">
      <c r="B8" s="6" t="s">
        <v>14</v>
      </c>
      <c r="C8" s="18">
        <v>306.59999999999997</v>
      </c>
      <c r="D8" s="18"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  <c r="J8" s="29">
        <f t="shared" si="0"/>
        <v>0</v>
      </c>
      <c r="K8" s="29">
        <f t="shared" si="0"/>
        <v>0</v>
      </c>
      <c r="L8" s="29">
        <f t="shared" si="0"/>
        <v>0</v>
      </c>
      <c r="M8" s="29">
        <f t="shared" si="0"/>
        <v>0</v>
      </c>
      <c r="N8" s="30">
        <f t="shared" si="2"/>
        <v>0</v>
      </c>
    </row>
    <row r="9" spans="1:14">
      <c r="B9" s="6" t="s">
        <v>15</v>
      </c>
      <c r="C9" s="18">
        <v>324.09999999999997</v>
      </c>
      <c r="D9" s="18"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30">
        <f t="shared" si="2"/>
        <v>0</v>
      </c>
    </row>
    <row r="10" spans="1:14" ht="14.4" thickBot="1">
      <c r="B10" s="6" t="s">
        <v>16</v>
      </c>
      <c r="C10" s="5">
        <v>244.99999999999997</v>
      </c>
      <c r="D10" s="5">
        <v>0</v>
      </c>
      <c r="E10" s="31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3">
        <f t="shared" si="2"/>
        <v>0</v>
      </c>
    </row>
    <row r="12" spans="1:14">
      <c r="C12" s="2"/>
      <c r="D12" s="6" t="s">
        <v>17</v>
      </c>
      <c r="E12" s="34">
        <f>SUM(E5:E11)</f>
        <v>0</v>
      </c>
      <c r="F12" s="35">
        <f t="shared" ref="F12:M12" si="3">SUM(F5:F11)</f>
        <v>0</v>
      </c>
      <c r="G12" s="35">
        <f t="shared" si="3"/>
        <v>0</v>
      </c>
      <c r="H12" s="35">
        <f t="shared" si="3"/>
        <v>0</v>
      </c>
      <c r="I12" s="35">
        <f t="shared" si="3"/>
        <v>0</v>
      </c>
      <c r="J12" s="35">
        <f t="shared" si="3"/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  <c r="N12" s="7">
        <f>SUM(E12:M12)</f>
        <v>0</v>
      </c>
    </row>
    <row r="13" spans="1:14" ht="14.4" thickBot="1">
      <c r="C13" s="2"/>
      <c r="D13" s="6" t="s">
        <v>18</v>
      </c>
      <c r="E13" s="36">
        <f>ROUND(E12/12,0)</f>
        <v>0</v>
      </c>
      <c r="F13" s="37">
        <f t="shared" ref="F13:M13" si="4">ROUND(F12/12,0)</f>
        <v>0</v>
      </c>
      <c r="G13" s="37">
        <f t="shared" si="4"/>
        <v>0</v>
      </c>
      <c r="H13" s="37">
        <f t="shared" si="4"/>
        <v>0</v>
      </c>
      <c r="I13" s="37">
        <f t="shared" si="4"/>
        <v>0</v>
      </c>
      <c r="J13" s="37">
        <f t="shared" si="4"/>
        <v>0</v>
      </c>
      <c r="K13" s="37">
        <f t="shared" si="4"/>
        <v>0</v>
      </c>
      <c r="L13" s="37">
        <f t="shared" si="4"/>
        <v>0</v>
      </c>
      <c r="M13" s="37">
        <f t="shared" si="4"/>
        <v>0</v>
      </c>
      <c r="N13" s="8">
        <f>SUM(E13:M13)</f>
        <v>0</v>
      </c>
    </row>
    <row r="14" spans="1:14" ht="14.4" thickBot="1">
      <c r="C14" s="2"/>
      <c r="D14" s="6" t="s">
        <v>19</v>
      </c>
      <c r="E14" s="38">
        <f>E13*12</f>
        <v>0</v>
      </c>
      <c r="F14" s="39">
        <f t="shared" ref="F14:M14" si="5">F13*12</f>
        <v>0</v>
      </c>
      <c r="G14" s="39">
        <f t="shared" si="5"/>
        <v>0</v>
      </c>
      <c r="H14" s="39">
        <f t="shared" si="5"/>
        <v>0</v>
      </c>
      <c r="I14" s="39">
        <f t="shared" si="5"/>
        <v>0</v>
      </c>
      <c r="J14" s="39">
        <f t="shared" si="5"/>
        <v>0</v>
      </c>
      <c r="K14" s="39">
        <f t="shared" si="5"/>
        <v>0</v>
      </c>
      <c r="L14" s="39">
        <f t="shared" si="5"/>
        <v>0</v>
      </c>
      <c r="M14" s="39">
        <f t="shared" si="5"/>
        <v>0</v>
      </c>
      <c r="N14" s="40">
        <f>SUM(E14:M14)</f>
        <v>0</v>
      </c>
    </row>
    <row r="15" spans="1:14" ht="14.4">
      <c r="G15"/>
      <c r="H15"/>
    </row>
    <row r="16" spans="1:14" ht="14.4">
      <c r="F16"/>
    </row>
    <row r="17" spans="2:14" ht="14.4">
      <c r="K17"/>
    </row>
    <row r="20" spans="2:14">
      <c r="B20" s="6" t="s">
        <v>24</v>
      </c>
      <c r="C20" s="1" t="s">
        <v>28</v>
      </c>
    </row>
    <row r="21" spans="2:14" ht="14.4">
      <c r="N21"/>
    </row>
    <row r="22" spans="2:14" ht="14.4">
      <c r="C22" s="1" t="s">
        <v>29</v>
      </c>
      <c r="H22"/>
      <c r="J22"/>
    </row>
    <row r="23" spans="2:14" ht="14.4">
      <c r="C23" s="1" t="s">
        <v>27</v>
      </c>
      <c r="L23"/>
    </row>
    <row r="24" spans="2:14">
      <c r="C24" s="1" t="s">
        <v>25</v>
      </c>
    </row>
    <row r="27" spans="2:14">
      <c r="C27" s="28" t="s">
        <v>26</v>
      </c>
    </row>
  </sheetData>
  <protectedRanges>
    <protectedRange sqref="D5:D10" name="Range1"/>
  </protectedRanges>
  <mergeCells count="1">
    <mergeCell ref="A1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</vt:lpstr>
      <vt:lpstr>ADVANCED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Phillips</dc:creator>
  <cp:keywords/>
  <dc:description/>
  <cp:lastModifiedBy>Celeste Franklin</cp:lastModifiedBy>
  <cp:revision/>
  <dcterms:created xsi:type="dcterms:W3CDTF">2024-10-30T18:00:39Z</dcterms:created>
  <dcterms:modified xsi:type="dcterms:W3CDTF">2024-10-30T20:55:55Z</dcterms:modified>
  <cp:category/>
  <cp:contentStatus/>
</cp:coreProperties>
</file>