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SIC" sheetId="1" r:id="rId5"/>
    <sheet state="visible" name="ADVANCED" sheetId="2" r:id="rId6"/>
  </sheets>
  <definedNames/>
  <calcPr/>
</workbook>
</file>

<file path=xl/sharedStrings.xml><?xml version="1.0" encoding="utf-8"?>
<sst xmlns="http://schemas.openxmlformats.org/spreadsheetml/2006/main" count="53" uniqueCount="31">
  <si>
    <t>GSEOK 2027 Initial Order Calculator</t>
  </si>
  <si>
    <t># of girls
selling</t>
  </si>
  <si>
    <t>adventurefuls</t>
  </si>
  <si>
    <t>lemon ups</t>
  </si>
  <si>
    <t>trefoils</t>
  </si>
  <si>
    <t>do-si-dos</t>
  </si>
  <si>
    <t>samoas</t>
  </si>
  <si>
    <t>tagalongs</t>
  </si>
  <si>
    <t>thin mints</t>
  </si>
  <si>
    <t>exploremores</t>
  </si>
  <si>
    <t>toffee-tastic</t>
  </si>
  <si>
    <t>Total Pkgs By Level</t>
  </si>
  <si>
    <t>Daisy</t>
  </si>
  <si>
    <t>Brownie</t>
  </si>
  <si>
    <t>Junior</t>
  </si>
  <si>
    <t>Cadette</t>
  </si>
  <si>
    <t>Senior</t>
  </si>
  <si>
    <t>Ambassador</t>
  </si>
  <si>
    <t>Total Packages by Variety</t>
  </si>
  <si>
    <t>Cases by Variety (adjusted)</t>
  </si>
  <si>
    <t>Adjusted Packages by Variety</t>
  </si>
  <si>
    <t>Instructions:</t>
  </si>
  <si>
    <t>Enter number of girls selling by level in the white cells (D5-D10)</t>
  </si>
  <si>
    <t>*PGA is 70% of final sold for each level</t>
  </si>
  <si>
    <t>*Calculation is based on ending prior year variety mix adjusted for the new cookie</t>
  </si>
  <si>
    <t>*This spreadsheet is informational only. ALL ORDERS MUST BE INPUT INTO EBUDDE by January 7, 2027.</t>
  </si>
  <si>
    <t>PGA</t>
  </si>
  <si>
    <t>Instructions: Adjust white cells to make initial cookie order predictions for Cookie Season 2027.</t>
  </si>
  <si>
    <t>Cells E3-M3 are GSEOK's estimated variety mix for Cookie Season 2027. Adjust these cells based on prior year experience within your own troop. N3 must equal 100%.</t>
  </si>
  <si>
    <t>Cells C5-C10 are 70% of PGA by level based on prior year actuals. Adjust these cells based on prior year experience taking into consideration that your troop may have bridged.</t>
  </si>
  <si>
    <t>Cells D5-D10: enter the number of girls selling on the row corresponding with their current level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</si>
</sst>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0">
    <font>
      <sz val="11.0"/>
      <color theme="1"/>
      <name val="Aptos Narrow"/>
      <scheme val="minor"/>
    </font>
    <font>
      <b/>
      <sz val="16.0"/>
      <color theme="1"/>
      <name val="Girl Scout Text Medium"/>
    </font>
    <font>
      <sz val="11.0"/>
      <color theme="1"/>
      <name val="Girl Scout Text Medium"/>
    </font>
    <font>
      <b/>
      <sz val="10.0"/>
      <color rgb="FF663300"/>
      <name val="Girl Scout Text Medium"/>
    </font>
    <font>
      <b/>
      <sz val="10.0"/>
      <color rgb="FF2DB52D"/>
      <name val="Girl Scout Text Medium"/>
    </font>
    <font>
      <b/>
      <sz val="10.0"/>
      <color theme="0"/>
      <name val="Girl Scout Text Medium"/>
    </font>
    <font>
      <b/>
      <sz val="11.0"/>
      <color theme="1"/>
      <name val="Girl Scout Text Medium"/>
    </font>
    <font>
      <sz val="11.0"/>
      <color theme="0"/>
      <name val="Girl Scout Text Medium"/>
    </font>
    <font>
      <sz val="11.0"/>
      <color theme="1"/>
      <name val="Arial"/>
    </font>
    <font>
      <sz val="11.0"/>
      <color rgb="FFFF0000"/>
      <name val="Girl Scout Text Medium"/>
    </font>
  </fonts>
  <fills count="1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ECDFBE"/>
        <bgColor rgb="FFECDFBE"/>
      </patternFill>
    </fill>
    <fill>
      <patternFill patternType="solid">
        <fgColor rgb="FFFFFF00"/>
        <bgColor rgb="FFFFFF00"/>
      </patternFill>
    </fill>
    <fill>
      <patternFill patternType="solid">
        <fgColor rgb="FF4D94D8"/>
        <bgColor rgb="FF4D94D8"/>
      </patternFill>
    </fill>
    <fill>
      <patternFill patternType="solid">
        <fgColor rgb="FFFF7111"/>
        <bgColor rgb="FFFF7111"/>
      </patternFill>
    </fill>
    <fill>
      <patternFill patternType="solid">
        <fgColor rgb="FF7030A0"/>
        <bgColor rgb="FF7030A0"/>
      </patternFill>
    </fill>
    <fill>
      <patternFill patternType="solid">
        <fgColor rgb="FFFF0000"/>
        <bgColor rgb="FFFF0000"/>
      </patternFill>
    </fill>
    <fill>
      <patternFill patternType="solid">
        <fgColor rgb="FF2DB52D"/>
        <bgColor rgb="FF2DB52D"/>
      </patternFill>
    </fill>
    <fill>
      <patternFill patternType="solid">
        <fgColor rgb="FFFF9999"/>
        <bgColor rgb="FFFF9999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18">
    <border/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2" fontId="2" numFmtId="164" xfId="0" applyAlignment="1" applyBorder="1" applyFill="1" applyFont="1" applyNumberFormat="1">
      <alignment horizontal="center"/>
    </xf>
    <xf borderId="0" fillId="0" fontId="2" numFmtId="0" xfId="0" applyAlignment="1" applyFont="1">
      <alignment horizontal="center"/>
    </xf>
    <xf borderId="2" fillId="0" fontId="2" numFmtId="0" xfId="0" applyAlignment="1" applyBorder="1" applyFont="1">
      <alignment horizontal="center" shrinkToFit="0" vertical="center" wrapText="1"/>
    </xf>
    <xf borderId="3" fillId="3" fontId="3" numFmtId="49" xfId="0" applyAlignment="1" applyBorder="1" applyFill="1" applyFont="1" applyNumberFormat="1">
      <alignment horizontal="center" vertical="center"/>
    </xf>
    <xf borderId="4" fillId="4" fontId="4" numFmtId="49" xfId="0" applyAlignment="1" applyBorder="1" applyFill="1" applyFont="1" applyNumberFormat="1">
      <alignment horizontal="center" vertical="center"/>
    </xf>
    <xf borderId="4" fillId="5" fontId="5" numFmtId="49" xfId="0" applyAlignment="1" applyBorder="1" applyFill="1" applyFont="1" applyNumberFormat="1">
      <alignment horizontal="center" vertical="center"/>
    </xf>
    <xf borderId="4" fillId="6" fontId="5" numFmtId="49" xfId="0" applyAlignment="1" applyBorder="1" applyFill="1" applyFont="1" applyNumberFormat="1">
      <alignment horizontal="center" vertical="center"/>
    </xf>
    <xf borderId="4" fillId="7" fontId="5" numFmtId="49" xfId="0" applyAlignment="1" applyBorder="1" applyFill="1" applyFont="1" applyNumberFormat="1">
      <alignment horizontal="center" vertical="center"/>
    </xf>
    <xf borderId="4" fillId="8" fontId="5" numFmtId="49" xfId="0" applyAlignment="1" applyBorder="1" applyFill="1" applyFont="1" applyNumberFormat="1">
      <alignment horizontal="center" vertical="center"/>
    </xf>
    <xf borderId="4" fillId="9" fontId="5" numFmtId="49" xfId="0" applyAlignment="1" applyBorder="1" applyFill="1" applyFont="1" applyNumberFormat="1">
      <alignment horizontal="center" vertical="center"/>
    </xf>
    <xf borderId="4" fillId="10" fontId="5" numFmtId="49" xfId="0" applyAlignment="1" applyBorder="1" applyFill="1" applyFont="1" applyNumberFormat="1">
      <alignment horizontal="center" vertical="center"/>
    </xf>
    <xf borderId="5" fillId="11" fontId="5" numFmtId="49" xfId="0" applyAlignment="1" applyBorder="1" applyFill="1" applyFont="1" applyNumberFormat="1">
      <alignment horizontal="center" vertical="center"/>
    </xf>
    <xf borderId="6" fillId="0" fontId="6" numFmtId="0" xfId="0" applyAlignment="1" applyBorder="1" applyFont="1">
      <alignment horizontal="center" shrinkToFit="0" wrapText="1"/>
    </xf>
    <xf borderId="0" fillId="0" fontId="6" numFmtId="0" xfId="0" applyAlignment="1" applyFont="1">
      <alignment horizontal="right"/>
    </xf>
    <xf borderId="0" fillId="0" fontId="7" numFmtId="0" xfId="0" applyFont="1"/>
    <xf borderId="7" fillId="0" fontId="8" numFmtId="0" xfId="0" applyAlignment="1" applyBorder="1" applyFont="1">
      <alignment horizontal="center" readingOrder="0"/>
    </xf>
    <xf borderId="1" fillId="2" fontId="2" numFmtId="0" xfId="0" applyAlignment="1" applyBorder="1" applyFill="1" applyFont="1">
      <alignment horizontal="center"/>
    </xf>
    <xf borderId="8" fillId="2" fontId="2" numFmtId="0" xfId="0" applyAlignment="1" applyBorder="1" applyFill="1" applyFont="1">
      <alignment horizontal="center"/>
    </xf>
    <xf borderId="9" fillId="0" fontId="8" numFmtId="0" xfId="0" applyAlignment="1" applyBorder="1" applyFont="1">
      <alignment horizontal="center" readingOrder="0"/>
    </xf>
    <xf borderId="10" fillId="0" fontId="8" numFmtId="0" xfId="0" applyAlignment="1" applyBorder="1" applyFont="1">
      <alignment horizontal="center" readingOrder="0"/>
    </xf>
    <xf borderId="11" fillId="2" fontId="2" numFmtId="0" xfId="0" applyAlignment="1" applyBorder="1" applyFill="1" applyFont="1">
      <alignment horizontal="center"/>
    </xf>
    <xf borderId="12" fillId="2" fontId="2" numFmtId="0" xfId="0" applyAlignment="1" applyBorder="1" applyFill="1" applyFont="1">
      <alignment horizontal="center"/>
    </xf>
    <xf borderId="13" fillId="2" fontId="2" numFmtId="0" xfId="0" applyAlignment="1" applyBorder="1" applyFill="1" applyFont="1">
      <alignment horizontal="center"/>
    </xf>
    <xf borderId="0" fillId="0" fontId="6" numFmtId="0" xfId="0" applyFont="1"/>
    <xf borderId="14" fillId="12" fontId="2" numFmtId="0" xfId="0" applyAlignment="1" applyBorder="1" applyFill="1" applyFont="1">
      <alignment horizontal="center"/>
    </xf>
    <xf borderId="15" fillId="12" fontId="2" numFmtId="0" xfId="0" applyAlignment="1" applyBorder="1" applyFill="1" applyFont="1">
      <alignment horizontal="center"/>
    </xf>
    <xf borderId="9" fillId="0" fontId="2" numFmtId="0" xfId="0" applyAlignment="1" applyBorder="1" applyFont="1">
      <alignment horizontal="center"/>
    </xf>
    <xf borderId="16" fillId="12" fontId="2" numFmtId="0" xfId="0" applyAlignment="1" applyBorder="1" applyFill="1" applyFont="1">
      <alignment horizontal="center"/>
    </xf>
    <xf borderId="17" fillId="12" fontId="2" numFmtId="0" xfId="0" applyAlignment="1" applyBorder="1" applyFill="1" applyFont="1">
      <alignment horizontal="center"/>
    </xf>
    <xf borderId="10" fillId="0" fontId="2" numFmtId="0" xfId="0" applyAlignment="1" applyBorder="1" applyFont="1">
      <alignment horizontal="center"/>
    </xf>
    <xf borderId="16" fillId="2" fontId="6" numFmtId="0" xfId="0" applyAlignment="1" applyBorder="1" applyFill="1" applyFont="1">
      <alignment horizontal="center"/>
    </xf>
    <xf borderId="17" fillId="2" fontId="6" numFmtId="0" xfId="0" applyAlignment="1" applyBorder="1" applyFill="1" applyFont="1">
      <alignment horizontal="center"/>
    </xf>
    <xf borderId="10" fillId="2" fontId="6" numFmtId="0" xfId="0" applyAlignment="1" applyBorder="1" applyFill="1" applyFont="1">
      <alignment horizontal="center"/>
    </xf>
    <xf borderId="0" fillId="0" fontId="9" numFmtId="0" xfId="0" applyFont="1"/>
    <xf borderId="0" fillId="0" fontId="2" numFmtId="164" xfId="0" applyFont="1" applyNumberFormat="1"/>
    <xf borderId="0" fillId="0" fontId="2" numFmtId="164" xfId="0" applyAlignment="1" applyFont="1" applyNumberFormat="1">
      <alignment horizontal="center"/>
    </xf>
    <xf borderId="7" fillId="0" fontId="2" numFmtId="0" xfId="0" applyAlignment="1" applyBorder="1" applyFont="1">
      <alignment horizontal="center"/>
    </xf>
    <xf borderId="14" fillId="2" fontId="2" numFmtId="0" xfId="0" applyAlignment="1" applyBorder="1" applyFill="1" applyFont="1">
      <alignment horizontal="center"/>
    </xf>
    <xf borderId="15" fillId="2" fontId="2" numFmtId="0" xfId="0" applyAlignment="1" applyBorder="1" applyFill="1" applyFont="1">
      <alignment horizontal="center"/>
    </xf>
    <xf borderId="9" fillId="2" fontId="2" numFmtId="0" xfId="0" applyAlignment="1" applyBorder="1" applyFill="1" applyFont="1">
      <alignment horizontal="center"/>
    </xf>
    <xf borderId="16" fillId="2" fontId="2" numFmtId="0" xfId="0" applyAlignment="1" applyBorder="1" applyFill="1" applyFont="1">
      <alignment horizontal="center"/>
    </xf>
    <xf borderId="17" fillId="2" fontId="2" numFmtId="0" xfId="0" applyAlignment="1" applyBorder="1" applyFill="1" applyFont="1">
      <alignment horizontal="center"/>
    </xf>
    <xf borderId="10" fillId="2" fontId="2" numFmtId="0" xfId="0" applyAlignment="1" applyBorder="1" applyFill="1" applyFont="1">
      <alignment horizontal="center"/>
    </xf>
    <xf borderId="0" fillId="0" fontId="6" numFmtId="0" xfId="0" applyAlignment="1" applyFont="1">
      <alignment horizontal="left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image3.jpg"/><Relationship Id="rId3" Type="http://schemas.openxmlformats.org/officeDocument/2006/relationships/image" Target="../media/image4.jpg"/><Relationship Id="rId4" Type="http://schemas.openxmlformats.org/officeDocument/2006/relationships/image" Target="../media/image2.jpg"/><Relationship Id="rId10" Type="http://schemas.openxmlformats.org/officeDocument/2006/relationships/image" Target="../media/image1.png"/><Relationship Id="rId9" Type="http://schemas.openxmlformats.org/officeDocument/2006/relationships/image" Target="../media/image8.png"/><Relationship Id="rId5" Type="http://schemas.openxmlformats.org/officeDocument/2006/relationships/image" Target="../media/image7.jpg"/><Relationship Id="rId6" Type="http://schemas.openxmlformats.org/officeDocument/2006/relationships/image" Target="../media/image6.jpg"/><Relationship Id="rId7" Type="http://schemas.openxmlformats.org/officeDocument/2006/relationships/image" Target="../media/image5.jpg"/><Relationship Id="rId8" Type="http://schemas.openxmlformats.org/officeDocument/2006/relationships/image" Target="../media/image9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image3.jpg"/><Relationship Id="rId3" Type="http://schemas.openxmlformats.org/officeDocument/2006/relationships/image" Target="../media/image4.jpg"/><Relationship Id="rId4" Type="http://schemas.openxmlformats.org/officeDocument/2006/relationships/image" Target="../media/image2.jpg"/><Relationship Id="rId10" Type="http://schemas.openxmlformats.org/officeDocument/2006/relationships/image" Target="../media/image1.png"/><Relationship Id="rId9" Type="http://schemas.openxmlformats.org/officeDocument/2006/relationships/image" Target="../media/image11.png"/><Relationship Id="rId5" Type="http://schemas.openxmlformats.org/officeDocument/2006/relationships/image" Target="../media/image7.jpg"/><Relationship Id="rId6" Type="http://schemas.openxmlformats.org/officeDocument/2006/relationships/image" Target="../media/image6.jpg"/><Relationship Id="rId7" Type="http://schemas.openxmlformats.org/officeDocument/2006/relationships/image" Target="../media/image5.jpg"/><Relationship Id="rId8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66675</xdr:colOff>
      <xdr:row>14</xdr:row>
      <xdr:rowOff>19050</xdr:rowOff>
    </xdr:from>
    <xdr:ext cx="790575" cy="714375"/>
    <xdr:pic>
      <xdr:nvPicPr>
        <xdr:cNvPr descr="Meet the Cookies | Girl Scouts" id="0" name="image10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14</xdr:row>
      <xdr:rowOff>19050</xdr:rowOff>
    </xdr:from>
    <xdr:ext cx="800100" cy="723900"/>
    <xdr:pic>
      <xdr:nvPicPr>
        <xdr:cNvPr descr="Meet the Cookies | Girl Scouts"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14</xdr:row>
      <xdr:rowOff>9525</xdr:rowOff>
    </xdr:from>
    <xdr:ext cx="800100" cy="733425"/>
    <xdr:pic>
      <xdr:nvPicPr>
        <xdr:cNvPr descr="Meet the Cookies | Girl Scouts"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14</xdr:row>
      <xdr:rowOff>9525</xdr:rowOff>
    </xdr:from>
    <xdr:ext cx="800100" cy="733425"/>
    <xdr:pic>
      <xdr:nvPicPr>
        <xdr:cNvPr descr="Meet the Cookies | Girl Scouts"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9525</xdr:colOff>
      <xdr:row>14</xdr:row>
      <xdr:rowOff>9525</xdr:rowOff>
    </xdr:from>
    <xdr:ext cx="942975" cy="723900"/>
    <xdr:pic>
      <xdr:nvPicPr>
        <xdr:cNvPr descr="Meet the Cookies | Girl Scouts" id="0" name="image7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</xdr:colOff>
      <xdr:row>14</xdr:row>
      <xdr:rowOff>9525</xdr:rowOff>
    </xdr:from>
    <xdr:ext cx="857250" cy="733425"/>
    <xdr:pic>
      <xdr:nvPicPr>
        <xdr:cNvPr descr="Meet the Cookies | Girl Scouts"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9525</xdr:colOff>
      <xdr:row>14</xdr:row>
      <xdr:rowOff>9525</xdr:rowOff>
    </xdr:from>
    <xdr:ext cx="942975" cy="733425"/>
    <xdr:pic>
      <xdr:nvPicPr>
        <xdr:cNvPr descr="Meet the Cookies | Girl Scouts" id="0" name="image5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</xdr:colOff>
      <xdr:row>14</xdr:row>
      <xdr:rowOff>9525</xdr:rowOff>
    </xdr:from>
    <xdr:ext cx="942975" cy="733425"/>
    <xdr:pic>
      <xdr:nvPicPr>
        <xdr:cNvPr descr="Meet the Cookies | Girl Scouts" id="0" name="image9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1</xdr:row>
      <xdr:rowOff>114300</xdr:rowOff>
    </xdr:from>
    <xdr:ext cx="1095375" cy="857250"/>
    <xdr:pic>
      <xdr:nvPicPr>
        <xdr:cNvPr id="0" name="image8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19050</xdr:colOff>
      <xdr:row>14</xdr:row>
      <xdr:rowOff>0</xdr:rowOff>
    </xdr:from>
    <xdr:ext cx="933450" cy="742950"/>
    <xdr:pic>
      <xdr:nvPicPr>
        <xdr:cNvPr id="0" name="image1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66675</xdr:colOff>
      <xdr:row>14</xdr:row>
      <xdr:rowOff>19050</xdr:rowOff>
    </xdr:from>
    <xdr:ext cx="790575" cy="723900"/>
    <xdr:pic>
      <xdr:nvPicPr>
        <xdr:cNvPr descr="Meet the Cookies | Girl Scouts" id="0" name="image10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14</xdr:row>
      <xdr:rowOff>19050</xdr:rowOff>
    </xdr:from>
    <xdr:ext cx="800100" cy="733425"/>
    <xdr:pic>
      <xdr:nvPicPr>
        <xdr:cNvPr descr="Meet the Cookies | Girl Scouts"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14</xdr:row>
      <xdr:rowOff>9525</xdr:rowOff>
    </xdr:from>
    <xdr:ext cx="809625" cy="742950"/>
    <xdr:pic>
      <xdr:nvPicPr>
        <xdr:cNvPr descr="Meet the Cookies | Girl Scouts"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14</xdr:row>
      <xdr:rowOff>9525</xdr:rowOff>
    </xdr:from>
    <xdr:ext cx="809625" cy="742950"/>
    <xdr:pic>
      <xdr:nvPicPr>
        <xdr:cNvPr descr="Meet the Cookies | Girl Scouts"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9525</xdr:colOff>
      <xdr:row>14</xdr:row>
      <xdr:rowOff>9525</xdr:rowOff>
    </xdr:from>
    <xdr:ext cx="942975" cy="733425"/>
    <xdr:pic>
      <xdr:nvPicPr>
        <xdr:cNvPr descr="Meet the Cookies | Girl Scouts" id="0" name="image7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</xdr:colOff>
      <xdr:row>14</xdr:row>
      <xdr:rowOff>9525</xdr:rowOff>
    </xdr:from>
    <xdr:ext cx="942975" cy="742950"/>
    <xdr:pic>
      <xdr:nvPicPr>
        <xdr:cNvPr descr="Meet the Cookies | Girl Scouts"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9525</xdr:colOff>
      <xdr:row>14</xdr:row>
      <xdr:rowOff>9525</xdr:rowOff>
    </xdr:from>
    <xdr:ext cx="942975" cy="742950"/>
    <xdr:pic>
      <xdr:nvPicPr>
        <xdr:cNvPr descr="Meet the Cookies | Girl Scouts" id="0" name="image5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</xdr:colOff>
      <xdr:row>14</xdr:row>
      <xdr:rowOff>9525</xdr:rowOff>
    </xdr:from>
    <xdr:ext cx="942975" cy="742950"/>
    <xdr:pic>
      <xdr:nvPicPr>
        <xdr:cNvPr descr="Meet the Cookies | Girl Scouts" id="0" name="image9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1</xdr:row>
      <xdr:rowOff>142875</xdr:rowOff>
    </xdr:from>
    <xdr:ext cx="1104900" cy="857250"/>
    <xdr:pic>
      <xdr:nvPicPr>
        <xdr:cNvPr id="0" name="image11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19050</xdr:colOff>
      <xdr:row>14</xdr:row>
      <xdr:rowOff>9525</xdr:rowOff>
    </xdr:from>
    <xdr:ext cx="933450" cy="742950"/>
    <xdr:pic>
      <xdr:nvPicPr>
        <xdr:cNvPr id="0" name="image1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88"/>
    <col customWidth="1" min="2" max="2" width="25.5"/>
    <col customWidth="1" min="3" max="3" width="2.5"/>
    <col customWidth="1" min="4" max="4" width="10.5"/>
    <col customWidth="1" min="5" max="5" width="14.5"/>
    <col customWidth="1" min="6" max="13" width="12.5"/>
    <col customWidth="1" min="14" max="14" width="13.5"/>
    <col customWidth="1" min="15" max="26" width="9.13"/>
  </cols>
  <sheetData>
    <row r="1" ht="18.0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0" customHeight="1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2"/>
      <c r="B3" s="2"/>
      <c r="C3" s="2"/>
      <c r="D3" s="2"/>
      <c r="E3" s="3">
        <v>0.09</v>
      </c>
      <c r="F3" s="3">
        <v>0.065</v>
      </c>
      <c r="G3" s="3">
        <v>0.06</v>
      </c>
      <c r="H3" s="3">
        <v>0.085</v>
      </c>
      <c r="I3" s="3">
        <v>0.2</v>
      </c>
      <c r="J3" s="3">
        <v>0.14</v>
      </c>
      <c r="K3" s="3">
        <v>0.255</v>
      </c>
      <c r="L3" s="3">
        <v>0.075</v>
      </c>
      <c r="M3" s="3">
        <v>0.03</v>
      </c>
      <c r="N3" s="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2"/>
      <c r="B4" s="2"/>
      <c r="C4" s="2"/>
      <c r="D4" s="5" t="s">
        <v>1</v>
      </c>
      <c r="E4" s="6" t="s">
        <v>2</v>
      </c>
      <c r="F4" s="7" t="s">
        <v>3</v>
      </c>
      <c r="G4" s="8" t="s">
        <v>4</v>
      </c>
      <c r="H4" s="9" t="s">
        <v>5</v>
      </c>
      <c r="I4" s="10" t="s">
        <v>6</v>
      </c>
      <c r="J4" s="11" t="s">
        <v>7</v>
      </c>
      <c r="K4" s="12" t="s">
        <v>8</v>
      </c>
      <c r="L4" s="13" t="s">
        <v>9</v>
      </c>
      <c r="M4" s="14" t="s">
        <v>10</v>
      </c>
      <c r="N4" s="15" t="s">
        <v>11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2"/>
      <c r="B5" s="16" t="s">
        <v>12</v>
      </c>
      <c r="C5" s="17">
        <f>0.7*250</f>
        <v>175</v>
      </c>
      <c r="D5" s="18"/>
      <c r="E5" s="19">
        <f t="shared" ref="E5:E10" si="2">ROUND(($D5*$C5)*E$3,0)</f>
        <v>0</v>
      </c>
      <c r="F5" s="19">
        <f t="shared" ref="F5:M5" si="1">ROUND(($D$5*$C$5)*F3,0)</f>
        <v>0</v>
      </c>
      <c r="G5" s="19">
        <f t="shared" si="1"/>
        <v>0</v>
      </c>
      <c r="H5" s="19">
        <f t="shared" si="1"/>
        <v>0</v>
      </c>
      <c r="I5" s="19">
        <f t="shared" si="1"/>
        <v>0</v>
      </c>
      <c r="J5" s="19">
        <f t="shared" si="1"/>
        <v>0</v>
      </c>
      <c r="K5" s="19">
        <f t="shared" si="1"/>
        <v>0</v>
      </c>
      <c r="L5" s="19">
        <f t="shared" si="1"/>
        <v>0</v>
      </c>
      <c r="M5" s="19">
        <f t="shared" si="1"/>
        <v>0</v>
      </c>
      <c r="N5" s="20">
        <f t="shared" ref="N5:N10" si="4">SUM(E5:M5)</f>
        <v>0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2"/>
      <c r="B6" s="16" t="s">
        <v>13</v>
      </c>
      <c r="C6" s="17">
        <f>333*0.7</f>
        <v>233.1</v>
      </c>
      <c r="D6" s="21"/>
      <c r="E6" s="19">
        <f t="shared" si="2"/>
        <v>0</v>
      </c>
      <c r="F6" s="19">
        <f t="shared" ref="F6:M6" si="3">ROUND(($D6*$C6)*F$3,0)</f>
        <v>0</v>
      </c>
      <c r="G6" s="19">
        <f t="shared" si="3"/>
        <v>0</v>
      </c>
      <c r="H6" s="19">
        <f t="shared" si="3"/>
        <v>0</v>
      </c>
      <c r="I6" s="19">
        <f t="shared" si="3"/>
        <v>0</v>
      </c>
      <c r="J6" s="19">
        <f t="shared" si="3"/>
        <v>0</v>
      </c>
      <c r="K6" s="19">
        <f t="shared" si="3"/>
        <v>0</v>
      </c>
      <c r="L6" s="19">
        <f t="shared" si="3"/>
        <v>0</v>
      </c>
      <c r="M6" s="19">
        <f t="shared" si="3"/>
        <v>0</v>
      </c>
      <c r="N6" s="20">
        <f t="shared" si="4"/>
        <v>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2"/>
      <c r="B7" s="16" t="s">
        <v>14</v>
      </c>
      <c r="C7" s="17">
        <f>358*0.7</f>
        <v>250.6</v>
      </c>
      <c r="D7" s="21"/>
      <c r="E7" s="19">
        <f t="shared" si="2"/>
        <v>0</v>
      </c>
      <c r="F7" s="19">
        <f t="shared" ref="F7:M7" si="5">ROUND(($D7*$C7)*F$3,0)</f>
        <v>0</v>
      </c>
      <c r="G7" s="19">
        <f t="shared" si="5"/>
        <v>0</v>
      </c>
      <c r="H7" s="19">
        <f t="shared" si="5"/>
        <v>0</v>
      </c>
      <c r="I7" s="19">
        <f t="shared" si="5"/>
        <v>0</v>
      </c>
      <c r="J7" s="19">
        <f t="shared" si="5"/>
        <v>0</v>
      </c>
      <c r="K7" s="19">
        <f t="shared" si="5"/>
        <v>0</v>
      </c>
      <c r="L7" s="19">
        <f t="shared" si="5"/>
        <v>0</v>
      </c>
      <c r="M7" s="19">
        <f t="shared" si="5"/>
        <v>0</v>
      </c>
      <c r="N7" s="20">
        <f t="shared" si="4"/>
        <v>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2"/>
      <c r="B8" s="16" t="s">
        <v>15</v>
      </c>
      <c r="C8" s="17">
        <f>356*0.7</f>
        <v>249.2</v>
      </c>
      <c r="D8" s="21"/>
      <c r="E8" s="19">
        <f t="shared" si="2"/>
        <v>0</v>
      </c>
      <c r="F8" s="19">
        <f t="shared" ref="F8:M8" si="6">ROUND(($D8*$C8)*F$3,0)</f>
        <v>0</v>
      </c>
      <c r="G8" s="19">
        <f t="shared" si="6"/>
        <v>0</v>
      </c>
      <c r="H8" s="19">
        <f t="shared" si="6"/>
        <v>0</v>
      </c>
      <c r="I8" s="19">
        <f t="shared" si="6"/>
        <v>0</v>
      </c>
      <c r="J8" s="19">
        <f t="shared" si="6"/>
        <v>0</v>
      </c>
      <c r="K8" s="19">
        <f t="shared" si="6"/>
        <v>0</v>
      </c>
      <c r="L8" s="19">
        <f t="shared" si="6"/>
        <v>0</v>
      </c>
      <c r="M8" s="19">
        <f t="shared" si="6"/>
        <v>0</v>
      </c>
      <c r="N8" s="20">
        <f t="shared" si="4"/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2"/>
      <c r="B9" s="16" t="s">
        <v>16</v>
      </c>
      <c r="C9" s="17">
        <f>398*0.7</f>
        <v>278.6</v>
      </c>
      <c r="D9" s="21"/>
      <c r="E9" s="19">
        <f t="shared" si="2"/>
        <v>0</v>
      </c>
      <c r="F9" s="19">
        <f t="shared" ref="F9:M9" si="7">ROUND(($D9*$C9)*F$3,0)</f>
        <v>0</v>
      </c>
      <c r="G9" s="19">
        <f t="shared" si="7"/>
        <v>0</v>
      </c>
      <c r="H9" s="19">
        <f t="shared" si="7"/>
        <v>0</v>
      </c>
      <c r="I9" s="19">
        <f t="shared" si="7"/>
        <v>0</v>
      </c>
      <c r="J9" s="19">
        <f t="shared" si="7"/>
        <v>0</v>
      </c>
      <c r="K9" s="19">
        <f t="shared" si="7"/>
        <v>0</v>
      </c>
      <c r="L9" s="19">
        <f t="shared" si="7"/>
        <v>0</v>
      </c>
      <c r="M9" s="19">
        <f t="shared" si="7"/>
        <v>0</v>
      </c>
      <c r="N9" s="20">
        <f t="shared" si="4"/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2"/>
      <c r="B10" s="16" t="s">
        <v>17</v>
      </c>
      <c r="C10" s="17">
        <f>321*0.7</f>
        <v>224.7</v>
      </c>
      <c r="D10" s="22"/>
      <c r="E10" s="23">
        <f t="shared" si="2"/>
        <v>0</v>
      </c>
      <c r="F10" s="24">
        <f t="shared" ref="F10:M10" si="8">ROUND(($D10*$C10)*F$3,0)</f>
        <v>0</v>
      </c>
      <c r="G10" s="24">
        <f t="shared" si="8"/>
        <v>0</v>
      </c>
      <c r="H10" s="24">
        <f t="shared" si="8"/>
        <v>0</v>
      </c>
      <c r="I10" s="24">
        <f t="shared" si="8"/>
        <v>0</v>
      </c>
      <c r="J10" s="24">
        <f t="shared" si="8"/>
        <v>0</v>
      </c>
      <c r="K10" s="24">
        <f t="shared" si="8"/>
        <v>0</v>
      </c>
      <c r="L10" s="24">
        <f t="shared" si="8"/>
        <v>0</v>
      </c>
      <c r="M10" s="24">
        <f t="shared" si="8"/>
        <v>0</v>
      </c>
      <c r="N10" s="25">
        <f t="shared" si="4"/>
        <v>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3.5" hidden="1" customHeight="1">
      <c r="A12" s="2"/>
      <c r="B12" s="2"/>
      <c r="C12" s="26"/>
      <c r="D12" s="16" t="s">
        <v>18</v>
      </c>
      <c r="E12" s="27">
        <f t="shared" ref="E12:M12" si="9">SUM(E5:E11)</f>
        <v>0</v>
      </c>
      <c r="F12" s="28">
        <f t="shared" si="9"/>
        <v>0</v>
      </c>
      <c r="G12" s="28">
        <f t="shared" si="9"/>
        <v>0</v>
      </c>
      <c r="H12" s="28">
        <f t="shared" si="9"/>
        <v>0</v>
      </c>
      <c r="I12" s="28">
        <f t="shared" si="9"/>
        <v>0</v>
      </c>
      <c r="J12" s="28">
        <f t="shared" si="9"/>
        <v>0</v>
      </c>
      <c r="K12" s="28">
        <f t="shared" si="9"/>
        <v>0</v>
      </c>
      <c r="L12" s="28">
        <f t="shared" si="9"/>
        <v>0</v>
      </c>
      <c r="M12" s="28">
        <f t="shared" si="9"/>
        <v>0</v>
      </c>
      <c r="N12" s="29">
        <f t="shared" ref="N12:N14" si="11">SUM(E12:M12)</f>
        <v>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3.5" hidden="1" customHeight="1">
      <c r="A13" s="2"/>
      <c r="B13" s="2"/>
      <c r="C13" s="26"/>
      <c r="D13" s="16" t="s">
        <v>19</v>
      </c>
      <c r="E13" s="30">
        <f t="shared" ref="E13:M13" si="10">ROUND(E12/12,0)</f>
        <v>0</v>
      </c>
      <c r="F13" s="31">
        <f t="shared" si="10"/>
        <v>0</v>
      </c>
      <c r="G13" s="31">
        <f t="shared" si="10"/>
        <v>0</v>
      </c>
      <c r="H13" s="31">
        <f t="shared" si="10"/>
        <v>0</v>
      </c>
      <c r="I13" s="31">
        <f t="shared" si="10"/>
        <v>0</v>
      </c>
      <c r="J13" s="31">
        <f t="shared" si="10"/>
        <v>0</v>
      </c>
      <c r="K13" s="31">
        <f t="shared" si="10"/>
        <v>0</v>
      </c>
      <c r="L13" s="31">
        <f t="shared" si="10"/>
        <v>0</v>
      </c>
      <c r="M13" s="31">
        <f t="shared" si="10"/>
        <v>0</v>
      </c>
      <c r="N13" s="32">
        <f t="shared" si="11"/>
        <v>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3.5" customHeight="1">
      <c r="A14" s="2"/>
      <c r="B14" s="2"/>
      <c r="C14" s="26"/>
      <c r="D14" s="16" t="s">
        <v>20</v>
      </c>
      <c r="E14" s="33">
        <f t="shared" ref="E14:M14" si="12">E13*12</f>
        <v>0</v>
      </c>
      <c r="F14" s="34">
        <f t="shared" si="12"/>
        <v>0</v>
      </c>
      <c r="G14" s="34">
        <f t="shared" si="12"/>
        <v>0</v>
      </c>
      <c r="H14" s="34">
        <f t="shared" si="12"/>
        <v>0</v>
      </c>
      <c r="I14" s="34">
        <f t="shared" si="12"/>
        <v>0</v>
      </c>
      <c r="J14" s="34">
        <f t="shared" si="12"/>
        <v>0</v>
      </c>
      <c r="K14" s="34">
        <f t="shared" si="12"/>
        <v>0</v>
      </c>
      <c r="L14" s="34">
        <f t="shared" si="12"/>
        <v>0</v>
      </c>
      <c r="M14" s="34">
        <f t="shared" si="12"/>
        <v>0</v>
      </c>
      <c r="N14" s="35">
        <f t="shared" si="11"/>
        <v>0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2"/>
      <c r="B15" s="2"/>
      <c r="C15" s="2"/>
      <c r="D15" s="2"/>
      <c r="E15" s="2"/>
      <c r="F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2"/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2"/>
      <c r="B20" s="16" t="s">
        <v>21</v>
      </c>
      <c r="C20" s="2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2"/>
      <c r="B22" s="4"/>
      <c r="C22" s="2" t="s">
        <v>23</v>
      </c>
      <c r="D22" s="2"/>
      <c r="E22" s="2"/>
      <c r="F22" s="2"/>
      <c r="G22" s="2"/>
      <c r="I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2"/>
      <c r="B23" s="4"/>
      <c r="C23" s="2" t="s">
        <v>24</v>
      </c>
      <c r="D23" s="2"/>
      <c r="E23" s="2"/>
      <c r="F23" s="2"/>
      <c r="G23" s="2"/>
      <c r="H23" s="2"/>
      <c r="I23" s="2"/>
      <c r="J23" s="2"/>
      <c r="K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hidden="1" customHeight="1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4"/>
      <c r="C26" s="36" t="s">
        <v>25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G2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7.88"/>
    <col customWidth="1" min="2" max="2" width="19.5"/>
    <col customWidth="1" min="3" max="3" width="9.5"/>
    <col customWidth="1" min="4" max="4" width="10.5"/>
    <col customWidth="1" min="5" max="5" width="14.5"/>
    <col customWidth="1" min="6" max="13" width="12.5"/>
    <col customWidth="1" min="14" max="14" width="13.5"/>
    <col customWidth="1" min="15" max="26" width="9.13"/>
  </cols>
  <sheetData>
    <row r="1" ht="18.0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0" customHeight="1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37"/>
      <c r="B3" s="37"/>
      <c r="C3" s="37"/>
      <c r="D3" s="37"/>
      <c r="E3" s="38">
        <v>0.09</v>
      </c>
      <c r="F3" s="38">
        <v>0.065</v>
      </c>
      <c r="G3" s="38">
        <v>0.06</v>
      </c>
      <c r="H3" s="38">
        <v>0.085</v>
      </c>
      <c r="I3" s="38">
        <v>0.2</v>
      </c>
      <c r="J3" s="38">
        <v>0.14</v>
      </c>
      <c r="K3" s="38">
        <v>0.255</v>
      </c>
      <c r="L3" s="38">
        <v>0.075</v>
      </c>
      <c r="M3" s="38">
        <v>0.03</v>
      </c>
      <c r="N3" s="38">
        <f>SUM(E3:M3)</f>
        <v>1</v>
      </c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ht="13.5" customHeight="1">
      <c r="A4" s="2"/>
      <c r="B4" s="2"/>
      <c r="C4" s="5" t="s">
        <v>26</v>
      </c>
      <c r="D4" s="5" t="s">
        <v>1</v>
      </c>
      <c r="E4" s="6" t="s">
        <v>2</v>
      </c>
      <c r="F4" s="7" t="s">
        <v>3</v>
      </c>
      <c r="G4" s="8" t="s">
        <v>4</v>
      </c>
      <c r="H4" s="9" t="s">
        <v>5</v>
      </c>
      <c r="I4" s="10" t="s">
        <v>6</v>
      </c>
      <c r="J4" s="11" t="s">
        <v>7</v>
      </c>
      <c r="K4" s="12" t="s">
        <v>8</v>
      </c>
      <c r="L4" s="13" t="s">
        <v>9</v>
      </c>
      <c r="M4" s="14" t="s">
        <v>10</v>
      </c>
      <c r="N4" s="15" t="s">
        <v>11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2"/>
      <c r="B5" s="16" t="s">
        <v>12</v>
      </c>
      <c r="C5" s="39">
        <v>179.0</v>
      </c>
      <c r="D5" s="18"/>
      <c r="E5" s="19">
        <f t="shared" ref="E5:E10" si="2">ROUND(($D5*$C5)*E$3,0)</f>
        <v>0</v>
      </c>
      <c r="F5" s="19">
        <f t="shared" ref="F5:M5" si="1">ROUND(($D$5*$C$5)*F3,0)</f>
        <v>0</v>
      </c>
      <c r="G5" s="19">
        <f t="shared" si="1"/>
        <v>0</v>
      </c>
      <c r="H5" s="19">
        <f t="shared" si="1"/>
        <v>0</v>
      </c>
      <c r="I5" s="19">
        <f t="shared" si="1"/>
        <v>0</v>
      </c>
      <c r="J5" s="19">
        <f t="shared" si="1"/>
        <v>0</v>
      </c>
      <c r="K5" s="19">
        <f t="shared" si="1"/>
        <v>0</v>
      </c>
      <c r="L5" s="19">
        <f t="shared" si="1"/>
        <v>0</v>
      </c>
      <c r="M5" s="19">
        <f t="shared" si="1"/>
        <v>0</v>
      </c>
      <c r="N5" s="20">
        <f t="shared" ref="N5:N10" si="4">SUM(E5:M5)</f>
        <v>0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2"/>
      <c r="B6" s="16" t="s">
        <v>13</v>
      </c>
      <c r="C6" s="29">
        <v>226.0</v>
      </c>
      <c r="D6" s="21"/>
      <c r="E6" s="19">
        <f t="shared" si="2"/>
        <v>0</v>
      </c>
      <c r="F6" s="19">
        <f t="shared" ref="F6:M6" si="3">ROUND(($D6*$C6)*F$3,0)</f>
        <v>0</v>
      </c>
      <c r="G6" s="19">
        <f t="shared" si="3"/>
        <v>0</v>
      </c>
      <c r="H6" s="19">
        <f t="shared" si="3"/>
        <v>0</v>
      </c>
      <c r="I6" s="19">
        <f t="shared" si="3"/>
        <v>0</v>
      </c>
      <c r="J6" s="19">
        <f t="shared" si="3"/>
        <v>0</v>
      </c>
      <c r="K6" s="19">
        <f t="shared" si="3"/>
        <v>0</v>
      </c>
      <c r="L6" s="19">
        <f t="shared" si="3"/>
        <v>0</v>
      </c>
      <c r="M6" s="19">
        <f t="shared" si="3"/>
        <v>0</v>
      </c>
      <c r="N6" s="20">
        <f t="shared" si="4"/>
        <v>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2"/>
      <c r="B7" s="16" t="s">
        <v>14</v>
      </c>
      <c r="C7" s="29">
        <v>274.0</v>
      </c>
      <c r="D7" s="21"/>
      <c r="E7" s="19">
        <f t="shared" si="2"/>
        <v>0</v>
      </c>
      <c r="F7" s="19">
        <f t="shared" ref="F7:M7" si="5">ROUND(($D7*$C7)*F$3,0)</f>
        <v>0</v>
      </c>
      <c r="G7" s="19">
        <f t="shared" si="5"/>
        <v>0</v>
      </c>
      <c r="H7" s="19">
        <f t="shared" si="5"/>
        <v>0</v>
      </c>
      <c r="I7" s="19">
        <f t="shared" si="5"/>
        <v>0</v>
      </c>
      <c r="J7" s="19">
        <f t="shared" si="5"/>
        <v>0</v>
      </c>
      <c r="K7" s="19">
        <f t="shared" si="5"/>
        <v>0</v>
      </c>
      <c r="L7" s="19">
        <f t="shared" si="5"/>
        <v>0</v>
      </c>
      <c r="M7" s="19">
        <f t="shared" si="5"/>
        <v>0</v>
      </c>
      <c r="N7" s="20">
        <f t="shared" si="4"/>
        <v>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2"/>
      <c r="B8" s="16" t="s">
        <v>15</v>
      </c>
      <c r="C8" s="29">
        <v>277.0</v>
      </c>
      <c r="D8" s="21"/>
      <c r="E8" s="19">
        <f t="shared" si="2"/>
        <v>0</v>
      </c>
      <c r="F8" s="19">
        <f t="shared" ref="F8:M8" si="6">ROUND(($D8*$C8)*F$3,0)</f>
        <v>0</v>
      </c>
      <c r="G8" s="19">
        <f t="shared" si="6"/>
        <v>0</v>
      </c>
      <c r="H8" s="19">
        <f t="shared" si="6"/>
        <v>0</v>
      </c>
      <c r="I8" s="19">
        <f t="shared" si="6"/>
        <v>0</v>
      </c>
      <c r="J8" s="19">
        <f t="shared" si="6"/>
        <v>0</v>
      </c>
      <c r="K8" s="19">
        <f t="shared" si="6"/>
        <v>0</v>
      </c>
      <c r="L8" s="19">
        <f t="shared" si="6"/>
        <v>0</v>
      </c>
      <c r="M8" s="19">
        <f t="shared" si="6"/>
        <v>0</v>
      </c>
      <c r="N8" s="20">
        <f t="shared" si="4"/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2"/>
      <c r="B9" s="16" t="s">
        <v>16</v>
      </c>
      <c r="C9" s="29">
        <v>280.0</v>
      </c>
      <c r="D9" s="21"/>
      <c r="E9" s="19">
        <f t="shared" si="2"/>
        <v>0</v>
      </c>
      <c r="F9" s="19">
        <f t="shared" ref="F9:M9" si="7">ROUND(($D9*$C9)*F$3,0)</f>
        <v>0</v>
      </c>
      <c r="G9" s="19">
        <f t="shared" si="7"/>
        <v>0</v>
      </c>
      <c r="H9" s="19">
        <f t="shared" si="7"/>
        <v>0</v>
      </c>
      <c r="I9" s="19">
        <f t="shared" si="7"/>
        <v>0</v>
      </c>
      <c r="J9" s="19">
        <f t="shared" si="7"/>
        <v>0</v>
      </c>
      <c r="K9" s="19">
        <f t="shared" si="7"/>
        <v>0</v>
      </c>
      <c r="L9" s="19">
        <f t="shared" si="7"/>
        <v>0</v>
      </c>
      <c r="M9" s="19">
        <f t="shared" si="7"/>
        <v>0</v>
      </c>
      <c r="N9" s="20">
        <f t="shared" si="4"/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2"/>
      <c r="B10" s="16" t="s">
        <v>17</v>
      </c>
      <c r="C10" s="32">
        <v>266.0</v>
      </c>
      <c r="D10" s="22"/>
      <c r="E10" s="23">
        <f t="shared" si="2"/>
        <v>0</v>
      </c>
      <c r="F10" s="24">
        <f t="shared" ref="F10:M10" si="8">ROUND(($D10*$C10)*F$3,0)</f>
        <v>0</v>
      </c>
      <c r="G10" s="24">
        <f t="shared" si="8"/>
        <v>0</v>
      </c>
      <c r="H10" s="24">
        <f t="shared" si="8"/>
        <v>0</v>
      </c>
      <c r="I10" s="24">
        <f t="shared" si="8"/>
        <v>0</v>
      </c>
      <c r="J10" s="24">
        <f t="shared" si="8"/>
        <v>0</v>
      </c>
      <c r="K10" s="24">
        <f t="shared" si="8"/>
        <v>0</v>
      </c>
      <c r="L10" s="24">
        <f t="shared" si="8"/>
        <v>0</v>
      </c>
      <c r="M10" s="24">
        <f t="shared" si="8"/>
        <v>0</v>
      </c>
      <c r="N10" s="25">
        <f t="shared" si="4"/>
        <v>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3.5" hidden="1" customHeight="1">
      <c r="A12" s="2"/>
      <c r="B12" s="2"/>
      <c r="C12" s="26"/>
      <c r="D12" s="16" t="s">
        <v>18</v>
      </c>
      <c r="E12" s="40">
        <f t="shared" ref="E12:M12" si="9">SUM(E5:E11)</f>
        <v>0</v>
      </c>
      <c r="F12" s="41">
        <f t="shared" si="9"/>
        <v>0</v>
      </c>
      <c r="G12" s="41">
        <f t="shared" si="9"/>
        <v>0</v>
      </c>
      <c r="H12" s="41">
        <f t="shared" si="9"/>
        <v>0</v>
      </c>
      <c r="I12" s="41">
        <f t="shared" si="9"/>
        <v>0</v>
      </c>
      <c r="J12" s="41">
        <f t="shared" si="9"/>
        <v>0</v>
      </c>
      <c r="K12" s="41">
        <f t="shared" si="9"/>
        <v>0</v>
      </c>
      <c r="L12" s="41">
        <f t="shared" si="9"/>
        <v>0</v>
      </c>
      <c r="M12" s="41">
        <f t="shared" si="9"/>
        <v>0</v>
      </c>
      <c r="N12" s="42">
        <f t="shared" ref="N12:N14" si="11">SUM(E12:M12)</f>
        <v>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3.5" hidden="1" customHeight="1">
      <c r="A13" s="2"/>
      <c r="B13" s="2"/>
      <c r="C13" s="26"/>
      <c r="D13" s="16" t="s">
        <v>19</v>
      </c>
      <c r="E13" s="43">
        <f t="shared" ref="E13:M13" si="10">ROUND(E12/12,0)</f>
        <v>0</v>
      </c>
      <c r="F13" s="44">
        <f t="shared" si="10"/>
        <v>0</v>
      </c>
      <c r="G13" s="44">
        <f t="shared" si="10"/>
        <v>0</v>
      </c>
      <c r="H13" s="44">
        <f t="shared" si="10"/>
        <v>0</v>
      </c>
      <c r="I13" s="44">
        <f t="shared" si="10"/>
        <v>0</v>
      </c>
      <c r="J13" s="44">
        <f t="shared" si="10"/>
        <v>0</v>
      </c>
      <c r="K13" s="44">
        <f t="shared" si="10"/>
        <v>0</v>
      </c>
      <c r="L13" s="44">
        <f t="shared" si="10"/>
        <v>0</v>
      </c>
      <c r="M13" s="44">
        <f t="shared" si="10"/>
        <v>0</v>
      </c>
      <c r="N13" s="45">
        <f t="shared" si="11"/>
        <v>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3.5" customHeight="1">
      <c r="A14" s="2"/>
      <c r="B14" s="2"/>
      <c r="C14" s="26"/>
      <c r="D14" s="16" t="s">
        <v>20</v>
      </c>
      <c r="E14" s="33">
        <f t="shared" ref="E14:M14" si="12">E13*12</f>
        <v>0</v>
      </c>
      <c r="F14" s="34">
        <f t="shared" si="12"/>
        <v>0</v>
      </c>
      <c r="G14" s="34">
        <f t="shared" si="12"/>
        <v>0</v>
      </c>
      <c r="H14" s="34">
        <f t="shared" si="12"/>
        <v>0</v>
      </c>
      <c r="I14" s="34">
        <f t="shared" si="12"/>
        <v>0</v>
      </c>
      <c r="J14" s="34">
        <f t="shared" si="12"/>
        <v>0</v>
      </c>
      <c r="K14" s="34">
        <f t="shared" si="12"/>
        <v>0</v>
      </c>
      <c r="L14" s="34">
        <f t="shared" si="12"/>
        <v>0</v>
      </c>
      <c r="M14" s="34">
        <f t="shared" si="12"/>
        <v>0</v>
      </c>
      <c r="N14" s="35">
        <f t="shared" si="11"/>
        <v>0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2"/>
      <c r="B15" s="2"/>
      <c r="C15" s="2"/>
      <c r="D15" s="2"/>
      <c r="E15" s="2"/>
      <c r="F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2"/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2"/>
      <c r="B20" s="46" t="s">
        <v>27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2"/>
      <c r="B22" s="47" t="s">
        <v>28</v>
      </c>
      <c r="C22" s="2"/>
      <c r="D22" s="2"/>
      <c r="E22" s="2"/>
      <c r="F22" s="2"/>
      <c r="G22" s="2"/>
      <c r="I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2"/>
      <c r="B23" s="47" t="s">
        <v>29</v>
      </c>
      <c r="C23" s="2"/>
      <c r="D23" s="2"/>
      <c r="E23" s="2"/>
      <c r="F23" s="2"/>
      <c r="G23" s="2"/>
      <c r="H23" s="2"/>
      <c r="I23" s="2"/>
      <c r="J23" s="2"/>
      <c r="K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2"/>
      <c r="B24" s="47" t="s">
        <v>30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hidden="1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2"/>
      <c r="C27" s="36" t="s">
        <v>25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G2"/>
  </mergeCells>
  <printOptions/>
  <pageMargins bottom="0.75" footer="0.0" header="0.0" left="0.7" right="0.7" top="0.75"/>
  <pageSetup orientation="landscape"/>
  <drawing r:id="rId1"/>
</worksheet>
</file>